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869" windowHeight="9401" activeTab="1"/>
  </bookViews>
  <sheets>
    <sheet name="Текущее состояние" sheetId="1" r:id="rId1"/>
    <sheet name="Целевое состояние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9" i="2"/>
  <c r="R8"/>
  <c r="R7"/>
  <c r="R6"/>
  <c r="R5"/>
  <c r="T4" s="1"/>
  <c r="R4"/>
  <c r="V4" i="1"/>
  <c r="V5"/>
  <c r="V6"/>
  <c r="V7"/>
  <c r="V9"/>
  <c r="V8"/>
  <c r="B4" i="2"/>
  <c r="B6"/>
  <c r="B8"/>
  <c r="A4"/>
  <c r="T3"/>
  <c r="S3"/>
  <c r="R3"/>
  <c r="B4" i="1"/>
  <c r="X4" l="1"/>
  <c r="W4"/>
  <c r="S4" i="2"/>
  <c r="V3" i="1"/>
  <c r="B8"/>
  <c r="B6"/>
  <c r="B1" i="2" l="1"/>
  <c r="A4" i="1"/>
  <c r="X3"/>
  <c r="W3"/>
</calcChain>
</file>

<file path=xl/sharedStrings.xml><?xml version="1.0" encoding="utf-8"?>
<sst xmlns="http://schemas.openxmlformats.org/spreadsheetml/2006/main" count="61" uniqueCount="36">
  <si>
    <t>Единица измерений:</t>
  </si>
  <si>
    <t>max</t>
  </si>
  <si>
    <t>min</t>
  </si>
  <si>
    <t>Участники процесса</t>
  </si>
  <si>
    <t>№</t>
  </si>
  <si>
    <t>Наименование проблемы</t>
  </si>
  <si>
    <t>Наименование решений</t>
  </si>
  <si>
    <t>дней</t>
  </si>
  <si>
    <t>использование виртуального методического кабинета с общим доступом для всех специалистов</t>
  </si>
  <si>
    <t>Карта текущего состояния "Оптимизация процесса диагностики детей дошкольного возраста МДОУ «Д/с № 10 п. Полетаево»,
рекомендованных к обследованию ТПМПК
"</t>
  </si>
  <si>
    <t>получение пакета документов на ребенка посредством электронной почты</t>
  </si>
  <si>
    <t>специалисты ТПМПК</t>
  </si>
  <si>
    <t>Эксперт ТПМПК</t>
  </si>
  <si>
    <t>ознакомление каждого специалиста с пакетом докуметов</t>
  </si>
  <si>
    <t>Согласование допуска/недопуска ребенка к обследовнию ТПМПК</t>
  </si>
  <si>
    <t>согласование даты и времени он-лайн диагностики ребенка</t>
  </si>
  <si>
    <t>он-лайн диагностика ребенка</t>
  </si>
  <si>
    <t>заполнение протокола обследования</t>
  </si>
  <si>
    <t>согласование разногразий по протоколу обследования, формулировка заключения</t>
  </si>
  <si>
    <t>ручной подсчет результатов (уровни развития ребенка)</t>
  </si>
  <si>
    <t>заполнение заключения  ТПМПК</t>
  </si>
  <si>
    <t>устное оповещение о готовности заключения родителей (законных представителей)</t>
  </si>
  <si>
    <t>подготовка документов для отчетности</t>
  </si>
  <si>
    <t xml:space="preserve">Необходимость передачи  информации лично </t>
  </si>
  <si>
    <t>Отсутствие возможности оперативного уведомления  всех специалистов</t>
  </si>
  <si>
    <t>Невозможность одновременной работы с пактом документов одновременно несколькими специалистами</t>
  </si>
  <si>
    <t>Потеря времени в связи с он-лайн диагностикой, и последующим заполнениме протоколов обследований</t>
  </si>
  <si>
    <t>Создание группы в VK-мессенджерах для оперативного решений текущих вопросов</t>
  </si>
  <si>
    <t>он-лайн диагностика ребенка с одновременным заполнением протокола обследования и автоматическим подсчетом результатов (по уровням развития ребенка)</t>
  </si>
  <si>
    <t>согласование разногласий по протоколу обследования, формулировка заключения</t>
  </si>
  <si>
    <t xml:space="preserve">оповещение родителей (законных представителей) о готовности заключения </t>
  </si>
  <si>
    <t>автоматическое формирование сводной отчетности</t>
  </si>
  <si>
    <r>
      <t xml:space="preserve">ознакомление каждого специалиста с пакетом докуметов на ребенка </t>
    </r>
    <r>
      <rPr>
        <b/>
        <u/>
        <sz val="10"/>
        <color theme="1"/>
        <rFont val="Times New Roman"/>
        <family val="1"/>
        <charset val="204"/>
      </rPr>
      <t>одновременно</t>
    </r>
  </si>
  <si>
    <t>Потеря времени в связи с он-лайн диагностикой, и последующим заполнениме протоколов обследований, а не одновременно эти два процесса</t>
  </si>
  <si>
    <t>создание он-лайн доступа к одновременной работе с документами</t>
  </si>
  <si>
    <t>создание электронного продукта (программы) с одновременным заполнением протокола и обследованием ребенка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</si>
</sst>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26"/>
        <b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0" fillId="5" borderId="6" xfId="0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1" applyFont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vertical="center" wrapText="1"/>
      <protection locked="0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12" xfId="0" applyFont="1" applyBorder="1" applyAlignment="1" applyProtection="1">
      <alignment horizontal="center" vertical="center" textRotation="90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 textRotation="90" wrapText="1"/>
      <protection locked="0"/>
    </xf>
    <xf numFmtId="0" fontId="0" fillId="0" borderId="9" xfId="0" applyBorder="1" applyAlignment="1" applyProtection="1">
      <alignment horizontal="center" vertical="center" textRotation="90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1" xfId="1" applyFont="1" applyBorder="1" applyAlignment="1" applyProtection="1">
      <alignment horizontal="right" vertical="center" wrapText="1"/>
      <protection locked="0"/>
    </xf>
  </cellXfs>
  <cellStyles count="2">
    <cellStyle name="Обычный" xfId="0" builtinId="0"/>
    <cellStyle name="Обычный 2" xfId="1"/>
  </cellStyles>
  <dxfs count="6"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darkHorizontal">
          <fgColor rgb="FFE1F5FF"/>
          <bgColor rgb="FFE1F5FF"/>
        </patternFill>
      </fill>
    </dxf>
  </dxfs>
  <tableStyles count="1" defaultTableStyle="TableStyleMedium2" defaultPivotStyle="PivotStyleLight16">
    <tableStyle name="Стиль таблицы 1" pivot="0" count="1">
      <tableStyleElement type="wholeTabl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31298</xdr:colOff>
      <xdr:row>9</xdr:row>
      <xdr:rowOff>571500</xdr:rowOff>
    </xdr:from>
    <xdr:to>
      <xdr:col>7</xdr:col>
      <xdr:colOff>542926</xdr:colOff>
      <xdr:row>10</xdr:row>
      <xdr:rowOff>849086</xdr:rowOff>
    </xdr:to>
    <xdr:cxnSp macro="">
      <xdr:nvCxnSpPr>
        <xdr:cNvPr id="32" name="Прямая со стрелкой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>
          <a:cxnSpLocks/>
        </xdr:cNvCxnSpPr>
      </xdr:nvCxnSpPr>
      <xdr:spPr bwMode="auto">
        <a:xfrm rot="5400000" flipH="1" flipV="1">
          <a:off x="5115606" y="3088142"/>
          <a:ext cx="1182461" cy="51162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9</xdr:row>
      <xdr:rowOff>413657</xdr:rowOff>
    </xdr:from>
    <xdr:to>
      <xdr:col>6</xdr:col>
      <xdr:colOff>19050</xdr:colOff>
      <xdr:row>10</xdr:row>
      <xdr:rowOff>838200</xdr:rowOff>
    </xdr:to>
    <xdr:cxnSp macro="">
      <xdr:nvCxnSpPr>
        <xdr:cNvPr id="2" name="Прямая со стрелкой 1">
          <a:extLst>
            <a:ext uri="{FF2B5EF4-FFF2-40B4-BE49-F238E27FC236}">
              <a16:creationId xmlns="" xmlns:a16="http://schemas.microsoft.com/office/drawing/2014/main" id="{EB57F802-FDBE-428C-B81E-5E55DFD26872}"/>
            </a:ext>
          </a:extLst>
        </xdr:cNvPr>
        <xdr:cNvCxnSpPr>
          <a:cxnSpLocks/>
        </xdr:cNvCxnSpPr>
      </xdr:nvCxnSpPr>
      <xdr:spPr bwMode="auto">
        <a:xfrm rot="16200000" flipH="1">
          <a:off x="3540579" y="2892879"/>
          <a:ext cx="1329418" cy="73342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367393</xdr:colOff>
      <xdr:row>9</xdr:row>
      <xdr:rowOff>966108</xdr:rowOff>
    </xdr:from>
    <xdr:to>
      <xdr:col>5</xdr:col>
      <xdr:colOff>548704</xdr:colOff>
      <xdr:row>9</xdr:row>
      <xdr:rowOff>1152526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8A595E7F-B947-4403-9952-8E22BE81B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205968" y="3147333"/>
          <a:ext cx="181311" cy="186418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9</xdr:row>
      <xdr:rowOff>638176</xdr:rowOff>
    </xdr:from>
    <xdr:to>
      <xdr:col>7</xdr:col>
      <xdr:colOff>314325</xdr:colOff>
      <xdr:row>9</xdr:row>
      <xdr:rowOff>851914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8D2B2C50-7EA8-4634-9CC3-6B2C10AF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2819401"/>
          <a:ext cx="180975" cy="213738"/>
        </a:xfrm>
        <a:prstGeom prst="rect">
          <a:avLst/>
        </a:prstGeom>
      </xdr:spPr>
    </xdr:pic>
    <xdr:clientData/>
  </xdr:twoCellAnchor>
  <xdr:twoCellAnchor>
    <xdr:from>
      <xdr:col>9</xdr:col>
      <xdr:colOff>8699</xdr:colOff>
      <xdr:row>9</xdr:row>
      <xdr:rowOff>487123</xdr:rowOff>
    </xdr:from>
    <xdr:to>
      <xdr:col>10</xdr:col>
      <xdr:colOff>9525</xdr:colOff>
      <xdr:row>10</xdr:row>
      <xdr:rowOff>704850</xdr:rowOff>
    </xdr:to>
    <xdr:cxnSp macro="">
      <xdr:nvCxnSpPr>
        <xdr:cNvPr id="7" name="Прямая со стрелкой 6">
          <a:extLst>
            <a:ext uri="{FF2B5EF4-FFF2-40B4-BE49-F238E27FC236}">
              <a16:creationId xmlns="" xmlns:a16="http://schemas.microsoft.com/office/drawing/2014/main" id="{21E77285-4877-465B-BB4D-155D8A15251A}"/>
            </a:ext>
          </a:extLst>
        </xdr:cNvPr>
        <xdr:cNvCxnSpPr>
          <a:cxnSpLocks/>
        </xdr:cNvCxnSpPr>
      </xdr:nvCxnSpPr>
      <xdr:spPr bwMode="auto">
        <a:xfrm>
          <a:off x="7359041" y="2626986"/>
          <a:ext cx="627128" cy="112238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180976</xdr:colOff>
      <xdr:row>9</xdr:row>
      <xdr:rowOff>619126</xdr:rowOff>
    </xdr:from>
    <xdr:to>
      <xdr:col>9</xdr:col>
      <xdr:colOff>390526</xdr:colOff>
      <xdr:row>9</xdr:row>
      <xdr:rowOff>866612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7BB8FF24-8741-430A-B3DD-5CFA0E2DE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276" y="2800351"/>
          <a:ext cx="209550" cy="247486"/>
        </a:xfrm>
        <a:prstGeom prst="rect">
          <a:avLst/>
        </a:prstGeom>
      </xdr:spPr>
    </xdr:pic>
    <xdr:clientData/>
  </xdr:twoCellAnchor>
  <xdr:twoCellAnchor>
    <xdr:from>
      <xdr:col>8</xdr:col>
      <xdr:colOff>209550</xdr:colOff>
      <xdr:row>10</xdr:row>
      <xdr:rowOff>276225</xdr:rowOff>
    </xdr:from>
    <xdr:to>
      <xdr:col>8</xdr:col>
      <xdr:colOff>695325</xdr:colOff>
      <xdr:row>10</xdr:row>
      <xdr:rowOff>742950</xdr:rowOff>
    </xdr:to>
    <xdr:sp macro="" textlink="">
      <xdr:nvSpPr>
        <xdr:cNvPr id="84" name="16-конечная звезда 34">
          <a:extLst>
            <a:ext uri="{FF2B5EF4-FFF2-40B4-BE49-F238E27FC236}">
              <a16:creationId xmlns="" xmlns:a16="http://schemas.microsoft.com/office/drawing/2014/main" id="{A28416B6-B0C8-44AE-83C2-2879019F2F65}"/>
            </a:ext>
          </a:extLst>
        </xdr:cNvPr>
        <xdr:cNvSpPr/>
      </xdr:nvSpPr>
      <xdr:spPr bwMode="auto">
        <a:xfrm>
          <a:off x="6191250" y="4143375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11</xdr:col>
      <xdr:colOff>21772</xdr:colOff>
      <xdr:row>9</xdr:row>
      <xdr:rowOff>500743</xdr:rowOff>
    </xdr:from>
    <xdr:to>
      <xdr:col>12</xdr:col>
      <xdr:colOff>10885</xdr:colOff>
      <xdr:row>10</xdr:row>
      <xdr:rowOff>620485</xdr:rowOff>
    </xdr:to>
    <xdr:cxnSp macro="">
      <xdr:nvCxnSpPr>
        <xdr:cNvPr id="112" name="Прямая со стрелкой 11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>
          <a:cxnSpLocks/>
        </xdr:cNvCxnSpPr>
      </xdr:nvCxnSpPr>
      <xdr:spPr bwMode="auto">
        <a:xfrm flipV="1">
          <a:off x="6308272" y="2681968"/>
          <a:ext cx="551088" cy="102461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133350</xdr:colOff>
      <xdr:row>9</xdr:row>
      <xdr:rowOff>638176</xdr:rowOff>
    </xdr:from>
    <xdr:to>
      <xdr:col>11</xdr:col>
      <xdr:colOff>314325</xdr:colOff>
      <xdr:row>9</xdr:row>
      <xdr:rowOff>851914</xdr:rowOff>
    </xdr:to>
    <xdr:pic>
      <xdr:nvPicPr>
        <xdr:cNvPr id="114" name="Рисунок 113">
          <a:extLst>
            <a:ext uri="{FF2B5EF4-FFF2-40B4-BE49-F238E27FC236}">
              <a16:creationId xmlns="" xmlns:a16="http://schemas.microsoft.com/office/drawing/2014/main" id="{8D2B2C50-7EA8-4634-9CC3-6B2C10AF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2819401"/>
          <a:ext cx="180975" cy="213738"/>
        </a:xfrm>
        <a:prstGeom prst="rect">
          <a:avLst/>
        </a:prstGeom>
      </xdr:spPr>
    </xdr:pic>
    <xdr:clientData/>
  </xdr:twoCellAnchor>
  <xdr:twoCellAnchor>
    <xdr:from>
      <xdr:col>11</xdr:col>
      <xdr:colOff>95250</xdr:colOff>
      <xdr:row>10</xdr:row>
      <xdr:rowOff>323850</xdr:rowOff>
    </xdr:from>
    <xdr:to>
      <xdr:col>12</xdr:col>
      <xdr:colOff>19050</xdr:colOff>
      <xdr:row>10</xdr:row>
      <xdr:rowOff>790575</xdr:rowOff>
    </xdr:to>
    <xdr:sp macro="" textlink="">
      <xdr:nvSpPr>
        <xdr:cNvPr id="115" name="16-конечная звезда 34">
          <a:extLst>
            <a:ext uri="{FF2B5EF4-FFF2-40B4-BE49-F238E27FC236}">
              <a16:creationId xmlns="" xmlns:a16="http://schemas.microsoft.com/office/drawing/2014/main" id="{A28416B6-B0C8-44AE-83C2-2879019F2F65}"/>
            </a:ext>
          </a:extLst>
        </xdr:cNvPr>
        <xdr:cNvSpPr/>
      </xdr:nvSpPr>
      <xdr:spPr bwMode="auto">
        <a:xfrm>
          <a:off x="8505825" y="4191000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6</xdr:col>
      <xdr:colOff>457200</xdr:colOff>
      <xdr:row>10</xdr:row>
      <xdr:rowOff>1028700</xdr:rowOff>
    </xdr:from>
    <xdr:to>
      <xdr:col>7</xdr:col>
      <xdr:colOff>76200</xdr:colOff>
      <xdr:row>11</xdr:row>
      <xdr:rowOff>47625</xdr:rowOff>
    </xdr:to>
    <xdr:sp macro="" textlink="">
      <xdr:nvSpPr>
        <xdr:cNvPr id="119" name="16-конечная звезда 34">
          <a:extLst>
            <a:ext uri="{FF2B5EF4-FFF2-40B4-BE49-F238E27FC236}">
              <a16:creationId xmlns="" xmlns:a16="http://schemas.microsoft.com/office/drawing/2014/main" id="{A28416B6-B0C8-44AE-83C2-2879019F2F65}"/>
            </a:ext>
          </a:extLst>
        </xdr:cNvPr>
        <xdr:cNvSpPr/>
      </xdr:nvSpPr>
      <xdr:spPr bwMode="auto">
        <a:xfrm>
          <a:off x="5010150" y="4895850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15</xdr:col>
      <xdr:colOff>9525</xdr:colOff>
      <xdr:row>9</xdr:row>
      <xdr:rowOff>380999</xdr:rowOff>
    </xdr:from>
    <xdr:to>
      <xdr:col>15</xdr:col>
      <xdr:colOff>819150</xdr:colOff>
      <xdr:row>10</xdr:row>
      <xdr:rowOff>952499</xdr:rowOff>
    </xdr:to>
    <xdr:cxnSp macro="">
      <xdr:nvCxnSpPr>
        <xdr:cNvPr id="120" name="Прямая со стрелкой 119">
          <a:extLst>
            <a:ext uri="{FF2B5EF4-FFF2-40B4-BE49-F238E27FC236}">
              <a16:creationId xmlns="" xmlns:a16="http://schemas.microsoft.com/office/drawing/2014/main" id="{21E77285-4877-465B-BB4D-155D8A15251A}"/>
            </a:ext>
          </a:extLst>
        </xdr:cNvPr>
        <xdr:cNvCxnSpPr>
          <a:cxnSpLocks/>
        </xdr:cNvCxnSpPr>
      </xdr:nvCxnSpPr>
      <xdr:spPr bwMode="auto">
        <a:xfrm rot="16200000" flipH="1">
          <a:off x="12401550" y="2895599"/>
          <a:ext cx="1476375" cy="8096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561975</xdr:colOff>
      <xdr:row>10</xdr:row>
      <xdr:rowOff>209550</xdr:rowOff>
    </xdr:from>
    <xdr:to>
      <xdr:col>15</xdr:col>
      <xdr:colOff>742950</xdr:colOff>
      <xdr:row>10</xdr:row>
      <xdr:rowOff>423288</xdr:rowOff>
    </xdr:to>
    <xdr:pic>
      <xdr:nvPicPr>
        <xdr:cNvPr id="121" name="Рисунок 120">
          <a:extLst>
            <a:ext uri="{FF2B5EF4-FFF2-40B4-BE49-F238E27FC236}">
              <a16:creationId xmlns="" xmlns:a16="http://schemas.microsoft.com/office/drawing/2014/main" id="{8D2B2C50-7EA8-4634-9CC3-6B2C10AF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7375" y="3295650"/>
          <a:ext cx="180975" cy="213738"/>
        </a:xfrm>
        <a:prstGeom prst="rect">
          <a:avLst/>
        </a:prstGeom>
      </xdr:spPr>
    </xdr:pic>
    <xdr:clientData/>
  </xdr:twoCellAnchor>
  <xdr:twoCellAnchor>
    <xdr:from>
      <xdr:col>17</xdr:col>
      <xdr:colOff>0</xdr:colOff>
      <xdr:row>9</xdr:row>
      <xdr:rowOff>657225</xdr:rowOff>
    </xdr:from>
    <xdr:to>
      <xdr:col>18</xdr:col>
      <xdr:colOff>0</xdr:colOff>
      <xdr:row>10</xdr:row>
      <xdr:rowOff>1024618</xdr:rowOff>
    </xdr:to>
    <xdr:cxnSp macro="">
      <xdr:nvCxnSpPr>
        <xdr:cNvPr id="125" name="Прямая со стрелкой 124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>
          <a:cxnSpLocks/>
        </xdr:cNvCxnSpPr>
      </xdr:nvCxnSpPr>
      <xdr:spPr bwMode="auto">
        <a:xfrm rot="5400000" flipH="1" flipV="1">
          <a:off x="14270491" y="3084059"/>
          <a:ext cx="1272268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152400</xdr:colOff>
      <xdr:row>10</xdr:row>
      <xdr:rowOff>190500</xdr:rowOff>
    </xdr:from>
    <xdr:to>
      <xdr:col>17</xdr:col>
      <xdr:colOff>333375</xdr:colOff>
      <xdr:row>10</xdr:row>
      <xdr:rowOff>404238</xdr:rowOff>
    </xdr:to>
    <xdr:pic>
      <xdr:nvPicPr>
        <xdr:cNvPr id="126" name="Рисунок 125">
          <a:extLst>
            <a:ext uri="{FF2B5EF4-FFF2-40B4-BE49-F238E27FC236}">
              <a16:creationId xmlns="" xmlns:a16="http://schemas.microsoft.com/office/drawing/2014/main" id="{8D2B2C50-7EA8-4634-9CC3-6B2C10AF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0" y="3276600"/>
          <a:ext cx="180975" cy="213738"/>
        </a:xfrm>
        <a:prstGeom prst="rect">
          <a:avLst/>
        </a:prstGeom>
      </xdr:spPr>
    </xdr:pic>
    <xdr:clientData/>
  </xdr:twoCellAnchor>
  <xdr:twoCellAnchor>
    <xdr:from>
      <xdr:col>13</xdr:col>
      <xdr:colOff>219075</xdr:colOff>
      <xdr:row>10</xdr:row>
      <xdr:rowOff>323850</xdr:rowOff>
    </xdr:from>
    <xdr:to>
      <xdr:col>13</xdr:col>
      <xdr:colOff>609600</xdr:colOff>
      <xdr:row>10</xdr:row>
      <xdr:rowOff>819150</xdr:rowOff>
    </xdr:to>
    <xdr:sp macro="" textlink="">
      <xdr:nvSpPr>
        <xdr:cNvPr id="131" name="16-конечная звезда 34">
          <a:extLst>
            <a:ext uri="{FF2B5EF4-FFF2-40B4-BE49-F238E27FC236}">
              <a16:creationId xmlns="" xmlns:a16="http://schemas.microsoft.com/office/drawing/2014/main" id="{A28416B6-B0C8-44AE-83C2-2879019F2F65}"/>
            </a:ext>
          </a:extLst>
        </xdr:cNvPr>
        <xdr:cNvSpPr/>
      </xdr:nvSpPr>
      <xdr:spPr bwMode="auto">
        <a:xfrm>
          <a:off x="10153650" y="4191000"/>
          <a:ext cx="390525" cy="495300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17</xdr:col>
      <xdr:colOff>161925</xdr:colOff>
      <xdr:row>10</xdr:row>
      <xdr:rowOff>657225</xdr:rowOff>
    </xdr:from>
    <xdr:to>
      <xdr:col>17</xdr:col>
      <xdr:colOff>647700</xdr:colOff>
      <xdr:row>10</xdr:row>
      <xdr:rowOff>1123950</xdr:rowOff>
    </xdr:to>
    <xdr:sp macro="" textlink="">
      <xdr:nvSpPr>
        <xdr:cNvPr id="132" name="16-конечная звезда 34">
          <a:extLst>
            <a:ext uri="{FF2B5EF4-FFF2-40B4-BE49-F238E27FC236}">
              <a16:creationId xmlns="" xmlns:a16="http://schemas.microsoft.com/office/drawing/2014/main" id="{A28416B6-B0C8-44AE-83C2-2879019F2F65}"/>
            </a:ext>
          </a:extLst>
        </xdr:cNvPr>
        <xdr:cNvSpPr/>
      </xdr:nvSpPr>
      <xdr:spPr bwMode="auto">
        <a:xfrm>
          <a:off x="14678025" y="4524375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14</xdr:col>
      <xdr:colOff>552450</xdr:colOff>
      <xdr:row>10</xdr:row>
      <xdr:rowOff>381000</xdr:rowOff>
    </xdr:from>
    <xdr:to>
      <xdr:col>14</xdr:col>
      <xdr:colOff>942975</xdr:colOff>
      <xdr:row>10</xdr:row>
      <xdr:rowOff>876300</xdr:rowOff>
    </xdr:to>
    <xdr:sp macro="" textlink="">
      <xdr:nvSpPr>
        <xdr:cNvPr id="22" name="16-конечная звезда 34">
          <a:extLst>
            <a:ext uri="{FF2B5EF4-FFF2-40B4-BE49-F238E27FC236}">
              <a16:creationId xmlns="" xmlns:a16="http://schemas.microsoft.com/office/drawing/2014/main" id="{A28416B6-B0C8-44AE-83C2-2879019F2F65}"/>
            </a:ext>
          </a:extLst>
        </xdr:cNvPr>
        <xdr:cNvSpPr/>
      </xdr:nvSpPr>
      <xdr:spPr bwMode="auto">
        <a:xfrm>
          <a:off x="11439525" y="4248150"/>
          <a:ext cx="390525" cy="495300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10705</xdr:colOff>
      <xdr:row>9</xdr:row>
      <xdr:rowOff>813373</xdr:rowOff>
    </xdr:from>
    <xdr:to>
      <xdr:col>6</xdr:col>
      <xdr:colOff>19050</xdr:colOff>
      <xdr:row>10</xdr:row>
      <xdr:rowOff>838199</xdr:rowOff>
    </xdr:to>
    <xdr:cxnSp macro="">
      <xdr:nvCxnSpPr>
        <xdr:cNvPr id="63" name="Прямая со стрелкой 62">
          <a:extLst>
            <a:ext uri="{FF2B5EF4-FFF2-40B4-BE49-F238E27FC236}">
              <a16:creationId xmlns="" xmlns:a16="http://schemas.microsoft.com/office/drawing/2014/main" id="{EB57F802-FDBE-428C-B81E-5E55DFD26872}"/>
            </a:ext>
          </a:extLst>
        </xdr:cNvPr>
        <xdr:cNvCxnSpPr>
          <a:cxnSpLocks/>
        </xdr:cNvCxnSpPr>
      </xdr:nvCxnSpPr>
      <xdr:spPr bwMode="auto">
        <a:xfrm rot="16200000" flipH="1">
          <a:off x="4138883" y="3309886"/>
          <a:ext cx="1287691" cy="70399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21772</xdr:colOff>
      <xdr:row>9</xdr:row>
      <xdr:rowOff>500743</xdr:rowOff>
    </xdr:from>
    <xdr:to>
      <xdr:col>10</xdr:col>
      <xdr:colOff>10885</xdr:colOff>
      <xdr:row>10</xdr:row>
      <xdr:rowOff>620485</xdr:rowOff>
    </xdr:to>
    <xdr:cxnSp macro="">
      <xdr:nvCxnSpPr>
        <xdr:cNvPr id="71" name="Прямая со стрелкой 70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>
          <a:cxnSpLocks/>
        </xdr:cNvCxnSpPr>
      </xdr:nvCxnSpPr>
      <xdr:spPr bwMode="auto">
        <a:xfrm flipV="1">
          <a:off x="8432347" y="2681968"/>
          <a:ext cx="551088" cy="120559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9524</xdr:colOff>
      <xdr:row>9</xdr:row>
      <xdr:rowOff>380999</xdr:rowOff>
    </xdr:from>
    <xdr:to>
      <xdr:col>13</xdr:col>
      <xdr:colOff>1220055</xdr:colOff>
      <xdr:row>10</xdr:row>
      <xdr:rowOff>941798</xdr:rowOff>
    </xdr:to>
    <xdr:cxnSp macro="">
      <xdr:nvCxnSpPr>
        <xdr:cNvPr id="75" name="Прямая со стрелкой 74">
          <a:extLst>
            <a:ext uri="{FF2B5EF4-FFF2-40B4-BE49-F238E27FC236}">
              <a16:creationId xmlns="" xmlns:a16="http://schemas.microsoft.com/office/drawing/2014/main" id="{21E77285-4877-465B-BB4D-155D8A15251A}"/>
            </a:ext>
          </a:extLst>
        </xdr:cNvPr>
        <xdr:cNvCxnSpPr>
          <a:cxnSpLocks/>
        </xdr:cNvCxnSpPr>
      </xdr:nvCxnSpPr>
      <xdr:spPr bwMode="auto">
        <a:xfrm rot="16200000" flipH="1">
          <a:off x="12609868" y="2892228"/>
          <a:ext cx="1823664" cy="121053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</xdr:row>
      <xdr:rowOff>657225</xdr:rowOff>
    </xdr:from>
    <xdr:to>
      <xdr:col>16</xdr:col>
      <xdr:colOff>0</xdr:colOff>
      <xdr:row>10</xdr:row>
      <xdr:rowOff>1024618</xdr:rowOff>
    </xdr:to>
    <xdr:cxnSp macro="">
      <xdr:nvCxnSpPr>
        <xdr:cNvPr id="77" name="Прямая со стрелкой 76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>
          <a:cxnSpLocks/>
        </xdr:cNvCxnSpPr>
      </xdr:nvCxnSpPr>
      <xdr:spPr bwMode="auto">
        <a:xfrm rot="5400000" flipH="1" flipV="1">
          <a:off x="14180003" y="3174547"/>
          <a:ext cx="1453243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212650</xdr:colOff>
      <xdr:row>9</xdr:row>
      <xdr:rowOff>1337676</xdr:rowOff>
    </xdr:from>
    <xdr:to>
      <xdr:col>6</xdr:col>
      <xdr:colOff>578755</xdr:colOff>
      <xdr:row>10</xdr:row>
      <xdr:rowOff>180975</xdr:rowOff>
    </xdr:to>
    <xdr:pic>
      <xdr:nvPicPr>
        <xdr:cNvPr id="82" name="Рисунок 8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5200" y="3995151"/>
          <a:ext cx="366105" cy="3672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628221</xdr:colOff>
      <xdr:row>9</xdr:row>
      <xdr:rowOff>1273674</xdr:rowOff>
    </xdr:from>
    <xdr:to>
      <xdr:col>6</xdr:col>
      <xdr:colOff>929005</xdr:colOff>
      <xdr:row>10</xdr:row>
      <xdr:rowOff>261650</xdr:rowOff>
    </xdr:to>
    <xdr:pic>
      <xdr:nvPicPr>
        <xdr:cNvPr id="85" name="Рисунок 84">
          <a:extLst>
            <a:ext uri="{FF2B5EF4-FFF2-40B4-BE49-F238E27FC236}">
              <a16:creationId xmlns="" xmlns:a16="http://schemas.microsoft.com/office/drawing/2014/main" id="{9DA3986B-76DA-4F84-AD19-CA24A072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5790771" y="3931149"/>
          <a:ext cx="300784" cy="511976"/>
        </a:xfrm>
        <a:prstGeom prst="rect">
          <a:avLst/>
        </a:prstGeom>
      </xdr:spPr>
    </xdr:pic>
    <xdr:clientData/>
  </xdr:twoCellAnchor>
  <xdr:twoCellAnchor editAs="oneCell">
    <xdr:from>
      <xdr:col>7</xdr:col>
      <xdr:colOff>479354</xdr:colOff>
      <xdr:row>9</xdr:row>
      <xdr:rowOff>1327293</xdr:rowOff>
    </xdr:from>
    <xdr:to>
      <xdr:col>7</xdr:col>
      <xdr:colOff>780138</xdr:colOff>
      <xdr:row>10</xdr:row>
      <xdr:rowOff>315269</xdr:rowOff>
    </xdr:to>
    <xdr:pic>
      <xdr:nvPicPr>
        <xdr:cNvPr id="86" name="Рисунок 85">
          <a:extLst>
            <a:ext uri="{FF2B5EF4-FFF2-40B4-BE49-F238E27FC236}">
              <a16:creationId xmlns="" xmlns:a16="http://schemas.microsoft.com/office/drawing/2014/main" id="{9DA3986B-76DA-4F84-AD19-CA24A072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727754" y="3984768"/>
          <a:ext cx="300784" cy="511976"/>
        </a:xfrm>
        <a:prstGeom prst="rect">
          <a:avLst/>
        </a:prstGeom>
      </xdr:spPr>
    </xdr:pic>
    <xdr:clientData/>
  </xdr:twoCellAnchor>
  <xdr:twoCellAnchor editAs="oneCell">
    <xdr:from>
      <xdr:col>8</xdr:col>
      <xdr:colOff>412892</xdr:colOff>
      <xdr:row>9</xdr:row>
      <xdr:rowOff>1328684</xdr:rowOff>
    </xdr:from>
    <xdr:to>
      <xdr:col>8</xdr:col>
      <xdr:colOff>713676</xdr:colOff>
      <xdr:row>10</xdr:row>
      <xdr:rowOff>316660</xdr:rowOff>
    </xdr:to>
    <xdr:pic>
      <xdr:nvPicPr>
        <xdr:cNvPr id="87" name="Рисунок 86">
          <a:extLst>
            <a:ext uri="{FF2B5EF4-FFF2-40B4-BE49-F238E27FC236}">
              <a16:creationId xmlns="" xmlns:a16="http://schemas.microsoft.com/office/drawing/2014/main" id="{9DA3986B-76DA-4F84-AD19-CA24A072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737617" y="3986159"/>
          <a:ext cx="300784" cy="511976"/>
        </a:xfrm>
        <a:prstGeom prst="rect">
          <a:avLst/>
        </a:prstGeom>
      </xdr:spPr>
    </xdr:pic>
    <xdr:clientData/>
  </xdr:twoCellAnchor>
  <xdr:twoCellAnchor editAs="oneCell">
    <xdr:from>
      <xdr:col>13</xdr:col>
      <xdr:colOff>612811</xdr:colOff>
      <xdr:row>9</xdr:row>
      <xdr:rowOff>1161301</xdr:rowOff>
    </xdr:from>
    <xdr:to>
      <xdr:col>14</xdr:col>
      <xdr:colOff>486503</xdr:colOff>
      <xdr:row>10</xdr:row>
      <xdr:rowOff>155884</xdr:rowOff>
    </xdr:to>
    <xdr:pic>
      <xdr:nvPicPr>
        <xdr:cNvPr id="89" name="Рисунок 8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9611" y="3818776"/>
          <a:ext cx="511867" cy="51858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512744</xdr:colOff>
      <xdr:row>9</xdr:row>
      <xdr:rowOff>1154666</xdr:rowOff>
    </xdr:from>
    <xdr:to>
      <xdr:col>14</xdr:col>
      <xdr:colOff>813528</xdr:colOff>
      <xdr:row>10</xdr:row>
      <xdr:rowOff>142642</xdr:rowOff>
    </xdr:to>
    <xdr:pic>
      <xdr:nvPicPr>
        <xdr:cNvPr id="90" name="Рисунок 89">
          <a:extLst>
            <a:ext uri="{FF2B5EF4-FFF2-40B4-BE49-F238E27FC236}">
              <a16:creationId xmlns="" xmlns:a16="http://schemas.microsoft.com/office/drawing/2014/main" id="{9DA3986B-76DA-4F84-AD19-CA24A072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13647719" y="3812141"/>
          <a:ext cx="300784" cy="511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"/>
    <pageSetUpPr fitToPage="1"/>
  </sheetPr>
  <dimension ref="A1:X17"/>
  <sheetViews>
    <sheetView zoomScale="60" zoomScaleNormal="60" workbookViewId="0">
      <selection activeCell="C16" sqref="C16:I16"/>
    </sheetView>
  </sheetViews>
  <sheetFormatPr defaultColWidth="9.125" defaultRowHeight="14.3"/>
  <cols>
    <col min="1" max="1" width="3.625" style="1" customWidth="1"/>
    <col min="2" max="2" width="3.375" style="1" bestFit="1" customWidth="1"/>
    <col min="3" max="3" width="30.125" style="1" customWidth="1"/>
    <col min="4" max="4" width="4.875" style="1" bestFit="1" customWidth="1"/>
    <col min="5" max="5" width="15.625" style="17" customWidth="1"/>
    <col min="6" max="6" width="10.75" style="17" customWidth="1"/>
    <col min="7" max="7" width="13" style="17" customWidth="1"/>
    <col min="8" max="8" width="8.375" style="17" customWidth="1"/>
    <col min="9" max="9" width="15.625" style="17" customWidth="1"/>
    <col min="10" max="10" width="9" style="1" customWidth="1"/>
    <col min="11" max="11" width="11.875" style="1" customWidth="1"/>
    <col min="12" max="12" width="8.375" style="17" customWidth="1"/>
    <col min="13" max="13" width="14.375" style="1" customWidth="1"/>
    <col min="14" max="14" width="14.25" style="1" customWidth="1"/>
    <col min="15" max="15" width="27.625" style="1" customWidth="1"/>
    <col min="16" max="16" width="12.375" style="1" customWidth="1"/>
    <col min="17" max="17" width="14.375" style="17" customWidth="1"/>
    <col min="18" max="18" width="11.75" style="1" customWidth="1"/>
    <col min="19" max="19" width="14.375" style="1" customWidth="1"/>
    <col min="20" max="20" width="15" style="1" customWidth="1"/>
    <col min="21" max="21" width="14.375" style="1" customWidth="1"/>
    <col min="22" max="22" width="15.25" style="1" bestFit="1" customWidth="1"/>
    <col min="23" max="23" width="17" style="1" bestFit="1" customWidth="1"/>
    <col min="24" max="24" width="16.625" style="1" bestFit="1" customWidth="1"/>
    <col min="25" max="16384" width="9.125" style="1"/>
  </cols>
  <sheetData>
    <row r="1" spans="1:24" ht="71.349999999999994" customHeight="1">
      <c r="B1" s="51" t="s">
        <v>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4" ht="36" customHeight="1">
      <c r="B2" s="2"/>
      <c r="C2" s="52" t="s">
        <v>0</v>
      </c>
      <c r="D2" s="52"/>
      <c r="E2" s="52"/>
      <c r="F2" s="52"/>
      <c r="G2" s="52"/>
      <c r="H2" s="52"/>
      <c r="I2" s="52"/>
      <c r="J2" s="52"/>
      <c r="K2" s="19" t="s">
        <v>7</v>
      </c>
      <c r="L2" s="19"/>
      <c r="M2" s="3"/>
      <c r="N2" s="3"/>
      <c r="O2" s="3"/>
      <c r="P2" s="3"/>
      <c r="Q2" s="18"/>
      <c r="R2" s="3"/>
      <c r="S2" s="3"/>
      <c r="U2" s="2"/>
    </row>
    <row r="3" spans="1:24" ht="14.95" customHeight="1">
      <c r="A3" s="53"/>
      <c r="B3" s="54"/>
      <c r="C3" s="54"/>
      <c r="D3" s="55"/>
      <c r="E3" s="4">
        <v>1</v>
      </c>
      <c r="F3" s="4">
        <v>2</v>
      </c>
      <c r="G3" s="4">
        <v>3</v>
      </c>
      <c r="H3" s="4">
        <v>4</v>
      </c>
      <c r="I3" s="4">
        <v>5</v>
      </c>
      <c r="J3" s="4">
        <v>6</v>
      </c>
      <c r="K3" s="4">
        <v>7</v>
      </c>
      <c r="L3" s="4">
        <v>4</v>
      </c>
      <c r="M3" s="4">
        <v>8</v>
      </c>
      <c r="N3" s="4">
        <v>9</v>
      </c>
      <c r="O3" s="4">
        <v>10</v>
      </c>
      <c r="P3" s="4">
        <v>11</v>
      </c>
      <c r="Q3" s="4">
        <v>12</v>
      </c>
      <c r="R3" s="4">
        <v>13</v>
      </c>
      <c r="S3" s="4">
        <v>14</v>
      </c>
      <c r="T3" s="4">
        <v>15</v>
      </c>
      <c r="U3" s="4">
        <v>16</v>
      </c>
      <c r="V3" s="5" t="str">
        <f>"Сумма, " &amp;K2</f>
        <v>Сумма, дней</v>
      </c>
      <c r="W3" s="5" t="str">
        <f>"ВПП max, " &amp;K2</f>
        <v>ВПП max, дней</v>
      </c>
      <c r="X3" s="5" t="str">
        <f>"ВПП min, " &amp;K2</f>
        <v>ВПП min, дней</v>
      </c>
    </row>
    <row r="4" spans="1:24">
      <c r="A4" s="56" t="str">
        <f>"Время, " &amp;K2</f>
        <v>Время, дней</v>
      </c>
      <c r="B4" s="59" t="str">
        <f>"Операции, " &amp;K2</f>
        <v>Операции, дней</v>
      </c>
      <c r="C4" s="60"/>
      <c r="D4" s="6" t="s">
        <v>1</v>
      </c>
      <c r="E4" s="6">
        <v>1</v>
      </c>
      <c r="F4" s="6"/>
      <c r="G4" s="37">
        <v>3</v>
      </c>
      <c r="H4" s="37"/>
      <c r="I4" s="37">
        <v>1</v>
      </c>
      <c r="J4" s="38"/>
      <c r="K4" s="37">
        <v>1</v>
      </c>
      <c r="L4" s="37"/>
      <c r="M4" s="38">
        <v>0.2</v>
      </c>
      <c r="N4" s="38">
        <v>2</v>
      </c>
      <c r="O4" s="37">
        <v>1</v>
      </c>
      <c r="P4" s="38"/>
      <c r="Q4" s="37">
        <v>1</v>
      </c>
      <c r="R4" s="38"/>
      <c r="S4" s="37">
        <v>1</v>
      </c>
      <c r="T4" s="38">
        <v>1</v>
      </c>
      <c r="U4" s="38">
        <v>4</v>
      </c>
      <c r="V4" s="7">
        <f t="shared" ref="V4:V9" si="0">SUM(E4:U4)</f>
        <v>16.2</v>
      </c>
      <c r="W4" s="63">
        <f>V4+V6+V8</f>
        <v>35.200000000000003</v>
      </c>
      <c r="X4" s="64">
        <f>V5+V7+V9</f>
        <v>25.2</v>
      </c>
    </row>
    <row r="5" spans="1:24">
      <c r="A5" s="57"/>
      <c r="B5" s="61"/>
      <c r="C5" s="62"/>
      <c r="D5" s="6" t="s">
        <v>2</v>
      </c>
      <c r="E5" s="6">
        <v>1</v>
      </c>
      <c r="F5" s="6"/>
      <c r="G5" s="37">
        <v>1</v>
      </c>
      <c r="H5" s="37"/>
      <c r="I5" s="37">
        <v>1</v>
      </c>
      <c r="J5" s="38"/>
      <c r="K5" s="37">
        <v>1</v>
      </c>
      <c r="L5" s="37"/>
      <c r="M5" s="38">
        <v>0.2</v>
      </c>
      <c r="N5" s="38">
        <v>1</v>
      </c>
      <c r="O5" s="37">
        <v>1</v>
      </c>
      <c r="P5" s="38"/>
      <c r="Q5" s="37">
        <v>1</v>
      </c>
      <c r="R5" s="38"/>
      <c r="S5" s="37">
        <v>1</v>
      </c>
      <c r="T5" s="38">
        <v>1</v>
      </c>
      <c r="U5" s="38">
        <v>2</v>
      </c>
      <c r="V5" s="7">
        <f t="shared" si="0"/>
        <v>11.2</v>
      </c>
      <c r="W5" s="63"/>
      <c r="X5" s="64"/>
    </row>
    <row r="6" spans="1:24">
      <c r="A6" s="57"/>
      <c r="B6" s="65" t="str">
        <f>"Ожидания, " &amp;K2</f>
        <v>Ожидания, дней</v>
      </c>
      <c r="C6" s="66"/>
      <c r="D6" s="8" t="s">
        <v>1</v>
      </c>
      <c r="E6" s="8"/>
      <c r="F6" s="8"/>
      <c r="G6" s="8">
        <v>2</v>
      </c>
      <c r="H6" s="8"/>
      <c r="I6" s="8">
        <v>1</v>
      </c>
      <c r="J6" s="9"/>
      <c r="K6" s="8"/>
      <c r="L6" s="8">
        <v>7</v>
      </c>
      <c r="M6" s="8"/>
      <c r="N6" s="9">
        <v>2</v>
      </c>
      <c r="O6" s="8">
        <v>1</v>
      </c>
      <c r="P6" s="9"/>
      <c r="Q6" s="8"/>
      <c r="R6" s="9">
        <v>1</v>
      </c>
      <c r="S6" s="8"/>
      <c r="T6" s="9"/>
      <c r="U6" s="9"/>
      <c r="V6" s="7">
        <f t="shared" si="0"/>
        <v>14</v>
      </c>
      <c r="W6" s="63"/>
      <c r="X6" s="64"/>
    </row>
    <row r="7" spans="1:24">
      <c r="A7" s="57"/>
      <c r="B7" s="67"/>
      <c r="C7" s="68"/>
      <c r="D7" s="8" t="s">
        <v>2</v>
      </c>
      <c r="E7" s="8"/>
      <c r="F7" s="8"/>
      <c r="G7" s="8">
        <v>1</v>
      </c>
      <c r="H7" s="8"/>
      <c r="I7" s="8">
        <v>1</v>
      </c>
      <c r="J7" s="9"/>
      <c r="K7" s="8"/>
      <c r="L7" s="8">
        <v>5</v>
      </c>
      <c r="M7" s="8"/>
      <c r="N7" s="9">
        <v>1</v>
      </c>
      <c r="O7" s="8">
        <v>1</v>
      </c>
      <c r="P7" s="9"/>
      <c r="Q7" s="8"/>
      <c r="R7" s="9"/>
      <c r="S7" s="8"/>
      <c r="T7" s="9"/>
      <c r="U7" s="9"/>
      <c r="V7" s="7">
        <f t="shared" si="0"/>
        <v>9</v>
      </c>
      <c r="W7" s="63"/>
      <c r="X7" s="64"/>
    </row>
    <row r="8" spans="1:24">
      <c r="A8" s="57"/>
      <c r="B8" s="69" t="str">
        <f>"Перемещения, " &amp;K2</f>
        <v>Перемещения, дней</v>
      </c>
      <c r="C8" s="70"/>
      <c r="D8" s="10" t="s">
        <v>1</v>
      </c>
      <c r="E8" s="10"/>
      <c r="F8" s="10">
        <v>1</v>
      </c>
      <c r="G8" s="10"/>
      <c r="H8" s="10">
        <v>1</v>
      </c>
      <c r="I8" s="10"/>
      <c r="J8" s="10">
        <v>1</v>
      </c>
      <c r="K8" s="10"/>
      <c r="L8" s="10"/>
      <c r="M8" s="33"/>
      <c r="N8" s="10"/>
      <c r="O8" s="11"/>
      <c r="P8" s="33">
        <v>1</v>
      </c>
      <c r="Q8" s="11"/>
      <c r="R8" s="33">
        <v>1</v>
      </c>
      <c r="S8" s="11"/>
      <c r="T8" s="33"/>
      <c r="U8" s="12"/>
      <c r="V8" s="7">
        <f t="shared" si="0"/>
        <v>5</v>
      </c>
      <c r="W8" s="63"/>
      <c r="X8" s="64"/>
    </row>
    <row r="9" spans="1:24">
      <c r="A9" s="58"/>
      <c r="B9" s="71"/>
      <c r="C9" s="72"/>
      <c r="D9" s="10" t="s">
        <v>2</v>
      </c>
      <c r="E9" s="20"/>
      <c r="F9" s="20">
        <v>1</v>
      </c>
      <c r="G9" s="20"/>
      <c r="H9" s="10">
        <v>1</v>
      </c>
      <c r="I9" s="20"/>
      <c r="J9" s="10">
        <v>1</v>
      </c>
      <c r="K9" s="20"/>
      <c r="L9" s="10"/>
      <c r="M9" s="34"/>
      <c r="N9" s="20"/>
      <c r="O9" s="12"/>
      <c r="P9" s="34">
        <v>1</v>
      </c>
      <c r="Q9" s="12"/>
      <c r="R9" s="34">
        <v>1</v>
      </c>
      <c r="S9" s="12"/>
      <c r="T9" s="34"/>
      <c r="U9" s="20"/>
      <c r="V9" s="7">
        <f t="shared" si="0"/>
        <v>5</v>
      </c>
      <c r="W9" s="63"/>
      <c r="X9" s="64"/>
    </row>
    <row r="10" spans="1:24" ht="92.25" customHeight="1">
      <c r="A10" s="73" t="s">
        <v>3</v>
      </c>
      <c r="B10" s="13">
        <v>1</v>
      </c>
      <c r="C10" s="75" t="s">
        <v>12</v>
      </c>
      <c r="D10" s="76"/>
      <c r="E10" s="35" t="s">
        <v>10</v>
      </c>
      <c r="F10" s="42"/>
      <c r="G10" s="43"/>
      <c r="H10" s="44"/>
      <c r="I10" s="25" t="s">
        <v>14</v>
      </c>
      <c r="J10" s="28"/>
      <c r="K10" s="26"/>
      <c r="L10" s="29"/>
      <c r="M10" s="22" t="s">
        <v>16</v>
      </c>
      <c r="N10" s="22" t="s">
        <v>17</v>
      </c>
      <c r="O10" s="22" t="s">
        <v>19</v>
      </c>
      <c r="P10" s="27"/>
      <c r="Q10" s="27"/>
      <c r="R10" s="27"/>
      <c r="S10" s="22" t="s">
        <v>20</v>
      </c>
      <c r="T10" s="22" t="s">
        <v>21</v>
      </c>
      <c r="U10" s="22" t="s">
        <v>22</v>
      </c>
      <c r="W10" s="21"/>
      <c r="X10" s="21"/>
    </row>
    <row r="11" spans="1:24" ht="113.95" customHeight="1">
      <c r="A11" s="74"/>
      <c r="B11" s="13">
        <v>2</v>
      </c>
      <c r="C11" s="75" t="s">
        <v>11</v>
      </c>
      <c r="D11" s="76"/>
      <c r="E11" s="24"/>
      <c r="F11" s="24"/>
      <c r="G11" s="25" t="s">
        <v>13</v>
      </c>
      <c r="H11" s="24"/>
      <c r="I11" s="24"/>
      <c r="J11" s="24"/>
      <c r="K11" s="25" t="s">
        <v>15</v>
      </c>
      <c r="L11" s="24"/>
      <c r="M11" s="23"/>
      <c r="N11" s="23"/>
      <c r="O11" s="23"/>
      <c r="P11" s="23"/>
      <c r="Q11" s="22" t="s">
        <v>18</v>
      </c>
      <c r="R11" s="23"/>
      <c r="S11" s="23"/>
      <c r="T11" s="23"/>
      <c r="U11" s="23"/>
      <c r="V11" s="17"/>
      <c r="W11" s="17"/>
      <c r="X11" s="17"/>
    </row>
    <row r="12" spans="1:24" ht="14.95" customHeight="1">
      <c r="B12" s="14" t="s">
        <v>4</v>
      </c>
      <c r="C12" s="82" t="s">
        <v>5</v>
      </c>
      <c r="D12" s="82"/>
      <c r="E12" s="82"/>
      <c r="F12" s="82"/>
      <c r="G12" s="82"/>
      <c r="H12" s="82"/>
      <c r="I12" s="82"/>
      <c r="J12" s="49"/>
      <c r="K12" s="49"/>
      <c r="L12" s="49"/>
      <c r="M12" s="49"/>
      <c r="N12" s="49"/>
      <c r="O12" s="49"/>
      <c r="P12" s="50"/>
      <c r="Q12" s="15"/>
      <c r="R12" s="15"/>
      <c r="S12" s="15"/>
      <c r="T12" s="15"/>
      <c r="U12" s="15"/>
    </row>
    <row r="13" spans="1:24" ht="14.95" customHeight="1">
      <c r="B13" s="13">
        <v>1</v>
      </c>
      <c r="C13" s="77" t="s">
        <v>23</v>
      </c>
      <c r="D13" s="78"/>
      <c r="E13" s="78"/>
      <c r="F13" s="78"/>
      <c r="G13" s="78"/>
      <c r="H13" s="78"/>
      <c r="I13" s="78"/>
      <c r="J13" s="45"/>
      <c r="K13" s="45"/>
      <c r="L13" s="45"/>
      <c r="M13" s="45"/>
      <c r="N13" s="45"/>
      <c r="O13" s="45"/>
      <c r="P13" s="45"/>
      <c r="Q13" s="16"/>
      <c r="R13" s="16"/>
      <c r="S13" s="16"/>
      <c r="T13" s="16"/>
      <c r="U13" s="16"/>
    </row>
    <row r="14" spans="1:24" ht="14.95" customHeight="1">
      <c r="B14" s="13">
        <v>2</v>
      </c>
      <c r="C14" s="79" t="s">
        <v>24</v>
      </c>
      <c r="D14" s="79"/>
      <c r="E14" s="79"/>
      <c r="F14" s="79"/>
      <c r="G14" s="79"/>
      <c r="H14" s="79"/>
      <c r="I14" s="79"/>
      <c r="J14" s="46"/>
      <c r="K14" s="46"/>
      <c r="L14" s="46"/>
      <c r="M14" s="46"/>
      <c r="N14" s="46"/>
      <c r="O14" s="46"/>
      <c r="P14" s="46"/>
      <c r="Q14" s="16"/>
      <c r="R14" s="16"/>
      <c r="S14" s="16"/>
      <c r="T14" s="16"/>
      <c r="U14" s="16"/>
    </row>
    <row r="15" spans="1:24" ht="32.299999999999997" customHeight="1">
      <c r="B15" s="13">
        <v>3</v>
      </c>
      <c r="C15" s="80" t="s">
        <v>25</v>
      </c>
      <c r="D15" s="81"/>
      <c r="E15" s="81"/>
      <c r="F15" s="81"/>
      <c r="G15" s="81"/>
      <c r="H15" s="81"/>
      <c r="I15" s="81"/>
      <c r="J15" s="47"/>
      <c r="K15" s="47"/>
      <c r="L15" s="47"/>
      <c r="M15" s="47"/>
      <c r="N15" s="47"/>
      <c r="O15" s="47"/>
      <c r="P15" s="47"/>
      <c r="Q15" s="16"/>
      <c r="R15" s="16"/>
      <c r="S15" s="16"/>
      <c r="T15" s="16"/>
      <c r="U15" s="16"/>
    </row>
    <row r="16" spans="1:24" ht="14.95" customHeight="1">
      <c r="B16" s="13">
        <v>4</v>
      </c>
      <c r="C16" s="77" t="s">
        <v>26</v>
      </c>
      <c r="D16" s="78"/>
      <c r="E16" s="78"/>
      <c r="F16" s="78"/>
      <c r="G16" s="78"/>
      <c r="H16" s="78"/>
      <c r="I16" s="78"/>
      <c r="J16" s="45"/>
      <c r="K16" s="45"/>
      <c r="L16" s="45"/>
      <c r="M16" s="45"/>
      <c r="N16" s="45"/>
      <c r="O16" s="45"/>
      <c r="P16" s="45"/>
      <c r="Q16" s="16"/>
      <c r="R16" s="16"/>
      <c r="S16" s="16"/>
      <c r="T16" s="16"/>
      <c r="U16" s="16"/>
    </row>
    <row r="17" spans="10:16">
      <c r="J17" s="48"/>
      <c r="K17" s="48"/>
      <c r="L17" s="48"/>
      <c r="M17" s="48"/>
      <c r="N17" s="48"/>
      <c r="O17" s="48"/>
      <c r="P17" s="48"/>
    </row>
  </sheetData>
  <sheetProtection formatCells="0" formatColumns="0" formatRows="0"/>
  <mergeCells count="17">
    <mergeCell ref="C13:I13"/>
    <mergeCell ref="C14:I14"/>
    <mergeCell ref="C15:I15"/>
    <mergeCell ref="C16:I16"/>
    <mergeCell ref="C12:I12"/>
    <mergeCell ref="W4:W9"/>
    <mergeCell ref="X4:X9"/>
    <mergeCell ref="B6:C7"/>
    <mergeCell ref="B8:C9"/>
    <mergeCell ref="A10:A11"/>
    <mergeCell ref="C10:D10"/>
    <mergeCell ref="C11:D11"/>
    <mergeCell ref="B1:U1"/>
    <mergeCell ref="C2:J2"/>
    <mergeCell ref="A3:D3"/>
    <mergeCell ref="A4:A9"/>
    <mergeCell ref="B4:C5"/>
  </mergeCells>
  <conditionalFormatting sqref="B10:U11">
    <cfRule type="expression" dxfId="4" priority="103">
      <formula>MOD(ROW($B10),2)=0</formula>
    </cfRule>
  </conditionalFormatting>
  <pageMargins left="0.31496062992125984" right="0.31496062992125984" top="0.35433070866141736" bottom="0.35433070866141736" header="0" footer="0"/>
  <pageSetup paperSize="8" scale="76" firstPageNumber="2147483648" fitToWidth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T16"/>
  <sheetViews>
    <sheetView tabSelected="1" zoomScale="70" zoomScaleNormal="70" workbookViewId="0">
      <selection activeCell="J12" sqref="J12:Q16"/>
    </sheetView>
  </sheetViews>
  <sheetFormatPr defaultColWidth="9.125" defaultRowHeight="14.3"/>
  <cols>
    <col min="1" max="1" width="3.625" style="30" customWidth="1"/>
    <col min="2" max="2" width="3.375" style="30" bestFit="1" customWidth="1"/>
    <col min="3" max="3" width="40.375" style="30" customWidth="1"/>
    <col min="4" max="4" width="4.875" style="30" bestFit="1" customWidth="1"/>
    <col min="5" max="5" width="14.125" style="30" customWidth="1"/>
    <col min="6" max="6" width="11" style="30" customWidth="1"/>
    <col min="7" max="7" width="16.25" style="30" customWidth="1"/>
    <col min="8" max="8" width="16.125" style="30" customWidth="1"/>
    <col min="9" max="9" width="14.375" style="30" customWidth="1"/>
    <col min="10" max="10" width="8.875" style="30" customWidth="1"/>
    <col min="11" max="11" width="21.25" style="30" customWidth="1"/>
    <col min="12" max="12" width="15.375" style="30" customWidth="1"/>
    <col min="13" max="13" width="17.625" style="30" customWidth="1"/>
    <col min="14" max="14" width="9.625" style="30" customWidth="1"/>
    <col min="15" max="15" width="14.875" style="30" customWidth="1"/>
    <col min="16" max="16" width="7.75" style="30" customWidth="1"/>
    <col min="17" max="17" width="14.125" style="30" customWidth="1"/>
    <col min="18" max="18" width="17" style="30" bestFit="1" customWidth="1"/>
    <col min="19" max="19" width="16.625" style="30" bestFit="1" customWidth="1"/>
    <col min="20" max="16384" width="9.125" style="30"/>
  </cols>
  <sheetData>
    <row r="1" spans="1:20" ht="67.599999999999994" customHeight="1">
      <c r="B1" s="95" t="str">
        <f>"Карта целевого состояния "&amp;RIGHT('Текущее состояние'!B1:U1,LEN('Текущее состояние'!B1:U1)-SEARCH("""",'Текущее состояние'!B1:U1,1)+1)</f>
        <v>Карта целевого состояния "Оптимизация процесса диагностики детей дошкольного возраста МДОУ «Д/с № 10 п. Полетаево»,
рекомендованных к обследованию ТПМПК
"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31"/>
    </row>
    <row r="2" spans="1:20" ht="36.700000000000003" customHeight="1">
      <c r="B2" s="32"/>
      <c r="C2" s="96" t="s">
        <v>0</v>
      </c>
      <c r="D2" s="96"/>
      <c r="E2" s="96"/>
      <c r="F2" s="36" t="s">
        <v>7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20" s="17" customFormat="1" ht="14.95" customHeight="1">
      <c r="A3" s="53"/>
      <c r="B3" s="54"/>
      <c r="C3" s="54"/>
      <c r="D3" s="55"/>
      <c r="E3" s="4">
        <v>1</v>
      </c>
      <c r="F3" s="4">
        <v>2</v>
      </c>
      <c r="G3" s="4">
        <v>3</v>
      </c>
      <c r="H3" s="4">
        <v>4</v>
      </c>
      <c r="I3" s="4">
        <v>7</v>
      </c>
      <c r="J3" s="4">
        <v>4</v>
      </c>
      <c r="K3" s="4">
        <v>8</v>
      </c>
      <c r="L3" s="4">
        <v>9</v>
      </c>
      <c r="M3" s="4">
        <v>10</v>
      </c>
      <c r="N3" s="4">
        <v>11</v>
      </c>
      <c r="O3" s="4">
        <v>12</v>
      </c>
      <c r="P3" s="4">
        <v>13</v>
      </c>
      <c r="Q3" s="4">
        <v>14</v>
      </c>
      <c r="R3" s="40" t="str">
        <f>"Сумма, " &amp;I2</f>
        <v xml:space="preserve">Сумма, </v>
      </c>
      <c r="S3" s="40" t="str">
        <f>"ВПП max, " &amp;I2</f>
        <v xml:space="preserve">ВПП max, </v>
      </c>
      <c r="T3" s="40" t="str">
        <f>"ВПП min, " &amp;I2</f>
        <v xml:space="preserve">ВПП min, </v>
      </c>
    </row>
    <row r="4" spans="1:20" s="17" customFormat="1">
      <c r="A4" s="56" t="str">
        <f>"Время, " &amp;I2</f>
        <v xml:space="preserve">Время, </v>
      </c>
      <c r="B4" s="59" t="str">
        <f>"Операции, " &amp;F2</f>
        <v>Операции, дней</v>
      </c>
      <c r="C4" s="60"/>
      <c r="D4" s="6" t="s">
        <v>1</v>
      </c>
      <c r="E4" s="6">
        <v>1</v>
      </c>
      <c r="F4" s="6"/>
      <c r="G4" s="37">
        <v>0.2</v>
      </c>
      <c r="H4" s="37">
        <v>0.01</v>
      </c>
      <c r="I4" s="37">
        <v>0.01</v>
      </c>
      <c r="J4" s="37"/>
      <c r="K4" s="38">
        <v>0.2</v>
      </c>
      <c r="L4" s="38">
        <v>0.01</v>
      </c>
      <c r="M4" s="37">
        <v>0.25</v>
      </c>
      <c r="N4" s="38"/>
      <c r="O4" s="37">
        <v>0.1</v>
      </c>
      <c r="P4" s="38"/>
      <c r="Q4" s="37">
        <v>0.01</v>
      </c>
      <c r="R4" s="39">
        <f t="shared" ref="R4:R9" si="0">SUM(E4:Q4)</f>
        <v>1.79</v>
      </c>
      <c r="S4" s="63">
        <f>R4+R6+R8</f>
        <v>1.79</v>
      </c>
      <c r="T4" s="64">
        <f>R5+R7+R9</f>
        <v>1.79</v>
      </c>
    </row>
    <row r="5" spans="1:20" s="17" customFormat="1">
      <c r="A5" s="57"/>
      <c r="B5" s="61"/>
      <c r="C5" s="62"/>
      <c r="D5" s="6" t="s">
        <v>2</v>
      </c>
      <c r="E5" s="6">
        <v>1</v>
      </c>
      <c r="F5" s="6"/>
      <c r="G5" s="37">
        <v>0.2</v>
      </c>
      <c r="H5" s="37">
        <v>0.01</v>
      </c>
      <c r="I5" s="37">
        <v>0.01</v>
      </c>
      <c r="J5" s="37"/>
      <c r="K5" s="38">
        <v>0.2</v>
      </c>
      <c r="L5" s="38">
        <v>0.01</v>
      </c>
      <c r="M5" s="37">
        <v>0.25</v>
      </c>
      <c r="N5" s="38"/>
      <c r="O5" s="37">
        <v>0.1</v>
      </c>
      <c r="P5" s="38"/>
      <c r="Q5" s="37">
        <v>0.01</v>
      </c>
      <c r="R5" s="39">
        <f t="shared" si="0"/>
        <v>1.79</v>
      </c>
      <c r="S5" s="63"/>
      <c r="T5" s="64"/>
    </row>
    <row r="6" spans="1:20" s="17" customFormat="1">
      <c r="A6" s="57"/>
      <c r="B6" s="65" t="str">
        <f>"Ожидания, " &amp;F2</f>
        <v>Ожидания, дней</v>
      </c>
      <c r="C6" s="66"/>
      <c r="D6" s="8" t="s">
        <v>1</v>
      </c>
      <c r="E6" s="8"/>
      <c r="F6" s="8"/>
      <c r="G6" s="8"/>
      <c r="H6" s="8"/>
      <c r="I6" s="8"/>
      <c r="J6" s="8"/>
      <c r="K6" s="8"/>
      <c r="L6" s="9"/>
      <c r="M6" s="8"/>
      <c r="N6" s="9"/>
      <c r="O6" s="8"/>
      <c r="P6" s="9"/>
      <c r="Q6" s="8"/>
      <c r="R6" s="39">
        <f t="shared" si="0"/>
        <v>0</v>
      </c>
      <c r="S6" s="63"/>
      <c r="T6" s="64"/>
    </row>
    <row r="7" spans="1:20" s="17" customFormat="1">
      <c r="A7" s="57"/>
      <c r="B7" s="67"/>
      <c r="C7" s="68"/>
      <c r="D7" s="8" t="s">
        <v>2</v>
      </c>
      <c r="E7" s="8"/>
      <c r="F7" s="8"/>
      <c r="G7" s="8"/>
      <c r="H7" s="8"/>
      <c r="I7" s="8"/>
      <c r="J7" s="8"/>
      <c r="K7" s="8"/>
      <c r="L7" s="9"/>
      <c r="M7" s="8"/>
      <c r="N7" s="9"/>
      <c r="O7" s="8"/>
      <c r="P7" s="9"/>
      <c r="Q7" s="8"/>
      <c r="R7" s="39">
        <f t="shared" si="0"/>
        <v>0</v>
      </c>
      <c r="S7" s="63"/>
      <c r="T7" s="64"/>
    </row>
    <row r="8" spans="1:20" s="17" customFormat="1">
      <c r="A8" s="57"/>
      <c r="B8" s="69" t="str">
        <f>"Перемещения, " &amp;F2</f>
        <v>Перемещения, дней</v>
      </c>
      <c r="C8" s="70"/>
      <c r="D8" s="10" t="s">
        <v>1</v>
      </c>
      <c r="E8" s="10"/>
      <c r="F8" s="10"/>
      <c r="G8" s="10"/>
      <c r="H8" s="10"/>
      <c r="I8" s="10"/>
      <c r="J8" s="10"/>
      <c r="K8" s="33"/>
      <c r="L8" s="10"/>
      <c r="M8" s="11"/>
      <c r="N8" s="33"/>
      <c r="O8" s="11"/>
      <c r="P8" s="33"/>
      <c r="Q8" s="11"/>
      <c r="R8" s="39">
        <f t="shared" si="0"/>
        <v>0</v>
      </c>
      <c r="S8" s="63"/>
      <c r="T8" s="64"/>
    </row>
    <row r="9" spans="1:20" s="17" customFormat="1">
      <c r="A9" s="58"/>
      <c r="B9" s="71"/>
      <c r="C9" s="72"/>
      <c r="D9" s="10" t="s">
        <v>2</v>
      </c>
      <c r="E9" s="20"/>
      <c r="F9" s="20"/>
      <c r="G9" s="20"/>
      <c r="H9" s="10"/>
      <c r="I9" s="20"/>
      <c r="J9" s="10"/>
      <c r="K9" s="34"/>
      <c r="L9" s="20"/>
      <c r="M9" s="12"/>
      <c r="N9" s="34"/>
      <c r="O9" s="12"/>
      <c r="P9" s="34"/>
      <c r="Q9" s="12"/>
      <c r="R9" s="39">
        <f t="shared" si="0"/>
        <v>0</v>
      </c>
      <c r="S9" s="63"/>
      <c r="T9" s="64"/>
    </row>
    <row r="10" spans="1:20" s="17" customFormat="1" ht="120.1" customHeight="1">
      <c r="A10" s="73" t="s">
        <v>3</v>
      </c>
      <c r="B10" s="13">
        <v>1</v>
      </c>
      <c r="C10" s="75" t="s">
        <v>12</v>
      </c>
      <c r="D10" s="76"/>
      <c r="E10" s="35" t="s">
        <v>10</v>
      </c>
      <c r="F10" s="28"/>
      <c r="G10" s="26"/>
      <c r="H10" s="29"/>
      <c r="I10" s="26"/>
      <c r="J10" s="29"/>
      <c r="K10" s="22" t="s">
        <v>28</v>
      </c>
      <c r="L10" s="22" t="s">
        <v>29</v>
      </c>
      <c r="M10" s="22" t="s">
        <v>20</v>
      </c>
      <c r="N10" s="27"/>
      <c r="O10" s="27"/>
      <c r="P10" s="27"/>
      <c r="Q10" s="22" t="s">
        <v>31</v>
      </c>
      <c r="S10" s="21"/>
      <c r="T10" s="21"/>
    </row>
    <row r="11" spans="1:20" s="17" customFormat="1" ht="113.95" customHeight="1">
      <c r="A11" s="74"/>
      <c r="B11" s="13">
        <v>2</v>
      </c>
      <c r="C11" s="75" t="s">
        <v>11</v>
      </c>
      <c r="D11" s="76"/>
      <c r="E11" s="24"/>
      <c r="F11" s="24"/>
      <c r="G11" s="25" t="s">
        <v>32</v>
      </c>
      <c r="H11" s="25" t="s">
        <v>14</v>
      </c>
      <c r="I11" s="25" t="s">
        <v>15</v>
      </c>
      <c r="J11" s="24"/>
      <c r="K11" s="23"/>
      <c r="L11" s="23"/>
      <c r="M11" s="23"/>
      <c r="N11" s="23"/>
      <c r="O11" s="22" t="s">
        <v>30</v>
      </c>
      <c r="P11" s="23"/>
      <c r="Q11" s="23"/>
    </row>
    <row r="12" spans="1:20" ht="15.8" customHeight="1">
      <c r="A12" s="41" t="s">
        <v>4</v>
      </c>
      <c r="B12" s="92" t="s">
        <v>5</v>
      </c>
      <c r="C12" s="93"/>
      <c r="D12" s="93"/>
      <c r="E12" s="93"/>
      <c r="F12" s="93"/>
      <c r="G12" s="93"/>
      <c r="H12" s="94"/>
      <c r="J12" s="41" t="s">
        <v>4</v>
      </c>
      <c r="K12" s="92" t="s">
        <v>6</v>
      </c>
      <c r="L12" s="93"/>
      <c r="M12" s="93"/>
      <c r="N12" s="93"/>
      <c r="O12" s="93"/>
      <c r="P12" s="93"/>
      <c r="Q12" s="94"/>
    </row>
    <row r="13" spans="1:20" ht="14.95" customHeight="1">
      <c r="A13" s="13">
        <v>1</v>
      </c>
      <c r="B13" s="77" t="s">
        <v>23</v>
      </c>
      <c r="C13" s="78"/>
      <c r="D13" s="78"/>
      <c r="E13" s="78"/>
      <c r="F13" s="78"/>
      <c r="G13" s="78"/>
      <c r="H13" s="78"/>
      <c r="J13" s="13">
        <v>1</v>
      </c>
      <c r="K13" s="89" t="s">
        <v>8</v>
      </c>
      <c r="L13" s="90"/>
      <c r="M13" s="90"/>
      <c r="N13" s="90"/>
      <c r="O13" s="90"/>
      <c r="P13" s="90"/>
      <c r="Q13" s="91"/>
    </row>
    <row r="14" spans="1:20" ht="14.95" customHeight="1">
      <c r="A14" s="13">
        <v>2</v>
      </c>
      <c r="B14" s="79" t="s">
        <v>24</v>
      </c>
      <c r="C14" s="79"/>
      <c r="D14" s="79"/>
      <c r="E14" s="79"/>
      <c r="F14" s="79"/>
      <c r="G14" s="79"/>
      <c r="H14" s="79"/>
      <c r="J14" s="13">
        <v>2</v>
      </c>
      <c r="K14" s="83" t="s">
        <v>27</v>
      </c>
      <c r="L14" s="84"/>
      <c r="M14" s="84"/>
      <c r="N14" s="84"/>
      <c r="O14" s="84"/>
      <c r="P14" s="84"/>
      <c r="Q14" s="85"/>
    </row>
    <row r="15" spans="1:20" ht="35.35" customHeight="1">
      <c r="A15" s="13">
        <v>3</v>
      </c>
      <c r="B15" s="80" t="s">
        <v>25</v>
      </c>
      <c r="C15" s="81"/>
      <c r="D15" s="81"/>
      <c r="E15" s="81"/>
      <c r="F15" s="81"/>
      <c r="G15" s="81"/>
      <c r="H15" s="81"/>
      <c r="J15" s="13">
        <v>3</v>
      </c>
      <c r="K15" s="86" t="s">
        <v>34</v>
      </c>
      <c r="L15" s="87"/>
      <c r="M15" s="87"/>
      <c r="N15" s="87"/>
      <c r="O15" s="87"/>
      <c r="P15" s="87"/>
      <c r="Q15" s="88"/>
    </row>
    <row r="16" spans="1:20" ht="39.75" customHeight="1">
      <c r="A16" s="13">
        <v>4</v>
      </c>
      <c r="B16" s="77" t="s">
        <v>33</v>
      </c>
      <c r="C16" s="78"/>
      <c r="D16" s="78"/>
      <c r="E16" s="78"/>
      <c r="F16" s="78"/>
      <c r="G16" s="78"/>
      <c r="H16" s="78"/>
      <c r="J16" s="13">
        <v>4</v>
      </c>
      <c r="K16" s="89" t="s">
        <v>35</v>
      </c>
      <c r="L16" s="90"/>
      <c r="M16" s="90"/>
      <c r="N16" s="90"/>
      <c r="O16" s="90"/>
      <c r="P16" s="90"/>
      <c r="Q16" s="91"/>
    </row>
  </sheetData>
  <mergeCells count="22">
    <mergeCell ref="B1:S1"/>
    <mergeCell ref="C2:E2"/>
    <mergeCell ref="A3:D3"/>
    <mergeCell ref="C10:D10"/>
    <mergeCell ref="C11:D11"/>
    <mergeCell ref="A10:A11"/>
    <mergeCell ref="A4:A9"/>
    <mergeCell ref="B4:C5"/>
    <mergeCell ref="S4:S9"/>
    <mergeCell ref="T4:T9"/>
    <mergeCell ref="B6:C7"/>
    <mergeCell ref="B8:C9"/>
    <mergeCell ref="K12:Q12"/>
    <mergeCell ref="K13:Q13"/>
    <mergeCell ref="K14:Q14"/>
    <mergeCell ref="K15:Q15"/>
    <mergeCell ref="K16:Q16"/>
    <mergeCell ref="B12:H12"/>
    <mergeCell ref="B13:H13"/>
    <mergeCell ref="B14:H14"/>
    <mergeCell ref="B15:H15"/>
    <mergeCell ref="B16:H16"/>
  </mergeCells>
  <conditionalFormatting sqref="B10:Q11">
    <cfRule type="expression" dxfId="3" priority="5">
      <formula>MOD(ROW($B10),2)=0</formula>
    </cfRule>
  </conditionalFormatting>
  <conditionalFormatting sqref="C10:D11">
    <cfRule type="expression" dxfId="2" priority="3">
      <formula>MOD(ROW($B10),2)=0</formula>
    </cfRule>
  </conditionalFormatting>
  <conditionalFormatting sqref="E10">
    <cfRule type="expression" dxfId="1" priority="2">
      <formula>MOD(ROW($B10),2)=0</formula>
    </cfRule>
  </conditionalFormatting>
  <conditionalFormatting sqref="G11">
    <cfRule type="expression" dxfId="0" priority="1">
      <formula>MOD(ROW($B11),2)=0</formula>
    </cfRule>
  </conditionalFormatting>
  <pageMargins left="0.31496062992125984" right="0.31496062992125984" top="0.35433070866141736" bottom="0.35433070866141736" header="0" footer="0"/>
  <pageSetup paperSize="9" scale="51" firstPageNumber="429496729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Текущее состояние</vt:lpstr>
      <vt:lpstr>Целевое состояние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2025-04-25T06:00:07Z</cp:lastPrinted>
  <dcterms:created xsi:type="dcterms:W3CDTF">2020-03-13T09:33:55Z</dcterms:created>
  <dcterms:modified xsi:type="dcterms:W3CDTF">2025-04-25T08:47:58Z</dcterms:modified>
</cp:coreProperties>
</file>