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65" windowHeight="9405"/>
  </bookViews>
  <sheets>
    <sheet name="Текущее состояние" sheetId="1" r:id="rId1"/>
    <sheet name="Целевое состояние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" i="2"/>
  <c r="U8"/>
  <c r="U7"/>
  <c r="U6"/>
  <c r="U5"/>
  <c r="W4" s="1"/>
  <c r="U4"/>
  <c r="X4" i="1"/>
  <c r="Y4" s="1"/>
  <c r="X5"/>
  <c r="Z4" s="1"/>
  <c r="X6"/>
  <c r="X7"/>
  <c r="X9"/>
  <c r="X8"/>
  <c r="B4" i="2"/>
  <c r="B6"/>
  <c r="B8"/>
  <c r="A4"/>
  <c r="W3"/>
  <c r="V3"/>
  <c r="U3"/>
  <c r="B4" i="1"/>
  <c r="V4" i="2" l="1"/>
  <c r="X3" i="1"/>
  <c r="B8"/>
  <c r="B6"/>
  <c r="B1" i="2" l="1"/>
  <c r="A4" i="1"/>
  <c r="Z3"/>
  <c r="Y3"/>
</calcChain>
</file>

<file path=xl/sharedStrings.xml><?xml version="1.0" encoding="utf-8"?>
<sst xmlns="http://schemas.openxmlformats.org/spreadsheetml/2006/main" count="64" uniqueCount="35">
  <si>
    <t>Единица измерений:</t>
  </si>
  <si>
    <t>max</t>
  </si>
  <si>
    <t>min</t>
  </si>
  <si>
    <t>Участники процесса</t>
  </si>
  <si>
    <t>№</t>
  </si>
  <si>
    <t>Наименование проблемы</t>
  </si>
  <si>
    <t>Наименование решений</t>
  </si>
  <si>
    <t>Отсутствие возможности оперативного уведомления  участников процесса</t>
  </si>
  <si>
    <t>Предоставление информации в разной форме, необходимость вычитки и выделения основной информации для контроля</t>
  </si>
  <si>
    <t>Потеря времени в связи с поэтапным сбором и проверкой  информации и отсутствием общего доступа к методич.кабинету</t>
  </si>
  <si>
    <t>Заместитель заведующего по ВМР</t>
  </si>
  <si>
    <t>Выдача устного  распоряжения о подготовке педагогической документации</t>
  </si>
  <si>
    <t>Педагоги</t>
  </si>
  <si>
    <t>ознакомление педагогов с формой запроса</t>
  </si>
  <si>
    <t>Карта текущего состояния "Оптимизация процесса предоставления педагогической документации на проверку в методический кабинет МДОУ "Д/с №10 п.Полетаево"</t>
  </si>
  <si>
    <t>Согласование шаблонов документов и сроков предоставления</t>
  </si>
  <si>
    <t>Сдача педагогической документации в методический кабинет</t>
  </si>
  <si>
    <t>подготовка специалистами педагогической документации для контроля</t>
  </si>
  <si>
    <t>проверка педагогической документации</t>
  </si>
  <si>
    <t>подготовка замечаний и корректировок для внесения изменений в педагогическую документацию</t>
  </si>
  <si>
    <t>повторная проверка педагогической документации</t>
  </si>
  <si>
    <t>Необходимость передачи  документов вручную, на бумажном носителе</t>
  </si>
  <si>
    <t>устное распоряжение о возможном использовании документации в работе</t>
  </si>
  <si>
    <t>работа с замечаниями и приведение документации в соответствие</t>
  </si>
  <si>
    <t>использование документа в работе</t>
  </si>
  <si>
    <t>мин</t>
  </si>
  <si>
    <t>выдача документов на руки педагогам</t>
  </si>
  <si>
    <t>ознакомление педагогов с формой запроса на Гугл-диске</t>
  </si>
  <si>
    <t>ознакомление педагогов с шаблоном документа на Гугл-диске</t>
  </si>
  <si>
    <t>Сдача педагогической документации в виртуальный методический кабинет</t>
  </si>
  <si>
    <t>устное распоряжение о возможном использовании документации в работе, зкрытие прав доступа на корректировку документов</t>
  </si>
  <si>
    <t>Открытие и создание виртуального методического кабинета с общим доступом для всех специалистов</t>
  </si>
  <si>
    <t>Создание группы в Телеграмм для оперативного решений текущих вопросов</t>
  </si>
  <si>
    <t>Возможность одновременной работы в метод.кабинете, а также он-лайн правок для ускорения процесса</t>
  </si>
  <si>
    <t>Экономия бумаги в связи с отсутствием распечатывания документа только для его проверки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</si>
</sst>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textRotation="90" wrapText="1"/>
      <protection locked="0"/>
    </xf>
    <xf numFmtId="0" fontId="4" fillId="0" borderId="9" xfId="0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31298</xdr:colOff>
      <xdr:row>9</xdr:row>
      <xdr:rowOff>571500</xdr:rowOff>
    </xdr:from>
    <xdr:to>
      <xdr:col>7</xdr:col>
      <xdr:colOff>542926</xdr:colOff>
      <xdr:row>10</xdr:row>
      <xdr:rowOff>849086</xdr:rowOff>
    </xdr:to>
    <xdr:cxnSp macro="">
      <xdr:nvCxnSpPr>
        <xdr:cNvPr id="32" name="Прямая со стрелко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5115606" y="3088142"/>
          <a:ext cx="1182461" cy="5116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9</xdr:row>
      <xdr:rowOff>413657</xdr:rowOff>
    </xdr:from>
    <xdr:to>
      <xdr:col>6</xdr:col>
      <xdr:colOff>19050</xdr:colOff>
      <xdr:row>10</xdr:row>
      <xdr:rowOff>838200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xmlns="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3540579" y="2892879"/>
          <a:ext cx="1329418" cy="7334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367393</xdr:colOff>
      <xdr:row>9</xdr:row>
      <xdr:rowOff>966108</xdr:rowOff>
    </xdr:from>
    <xdr:to>
      <xdr:col>5</xdr:col>
      <xdr:colOff>548704</xdr:colOff>
      <xdr:row>10</xdr:row>
      <xdr:rowOff>66676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A595E7F-B947-4403-9952-8E22BE81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4205968" y="3147333"/>
          <a:ext cx="181311" cy="18641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9</xdr:row>
      <xdr:rowOff>638176</xdr:rowOff>
    </xdr:from>
    <xdr:to>
      <xdr:col>7</xdr:col>
      <xdr:colOff>314325</xdr:colOff>
      <xdr:row>9</xdr:row>
      <xdr:rowOff>851914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51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9</xdr:col>
      <xdr:colOff>8699</xdr:colOff>
      <xdr:row>9</xdr:row>
      <xdr:rowOff>487123</xdr:rowOff>
    </xdr:from>
    <xdr:to>
      <xdr:col>10</xdr:col>
      <xdr:colOff>9525</xdr:colOff>
      <xdr:row>10</xdr:row>
      <xdr:rowOff>704850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xmlns="" id="{21E77285-4877-465B-BB4D-155D8A15251A}"/>
            </a:ext>
          </a:extLst>
        </xdr:cNvPr>
        <xdr:cNvCxnSpPr>
          <a:cxnSpLocks/>
        </xdr:cNvCxnSpPr>
      </xdr:nvCxnSpPr>
      <xdr:spPr bwMode="auto">
        <a:xfrm>
          <a:off x="7359041" y="2626986"/>
          <a:ext cx="627128" cy="112238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180976</xdr:colOff>
      <xdr:row>9</xdr:row>
      <xdr:rowOff>619126</xdr:rowOff>
    </xdr:from>
    <xdr:to>
      <xdr:col>9</xdr:col>
      <xdr:colOff>390526</xdr:colOff>
      <xdr:row>9</xdr:row>
      <xdr:rowOff>866612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7BB8FF24-8741-430A-B3DD-5CFA0E2D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58276" y="2800351"/>
          <a:ext cx="209550" cy="247486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9</xdr:row>
      <xdr:rowOff>1028700</xdr:rowOff>
    </xdr:from>
    <xdr:to>
      <xdr:col>21</xdr:col>
      <xdr:colOff>676275</xdr:colOff>
      <xdr:row>10</xdr:row>
      <xdr:rowOff>190336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6D043088-459A-464E-84F3-16D2B7B8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688050" y="3209925"/>
          <a:ext cx="209550" cy="247486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10</xdr:row>
      <xdr:rowOff>28575</xdr:rowOff>
    </xdr:from>
    <xdr:to>
      <xdr:col>8</xdr:col>
      <xdr:colOff>733425</xdr:colOff>
      <xdr:row>10</xdr:row>
      <xdr:rowOff>495300</xdr:rowOff>
    </xdr:to>
    <xdr:sp macro="" textlink="">
      <xdr:nvSpPr>
        <xdr:cNvPr id="84" name="16-конечная звезда 34">
          <a:extLst>
            <a:ext uri="{FF2B5EF4-FFF2-40B4-BE49-F238E27FC236}">
              <a16:creationId xmlns:a16="http://schemas.microsoft.com/office/drawing/2014/main" xmlns="" id="{A28416B6-B0C8-44AE-83C2-2879019F2F65}"/>
            </a:ext>
          </a:extLst>
        </xdr:cNvPr>
        <xdr:cNvSpPr/>
      </xdr:nvSpPr>
      <xdr:spPr bwMode="auto">
        <a:xfrm>
          <a:off x="6229350" y="329565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21</xdr:col>
      <xdr:colOff>178496</xdr:colOff>
      <xdr:row>9</xdr:row>
      <xdr:rowOff>257610</xdr:rowOff>
    </xdr:from>
    <xdr:to>
      <xdr:col>21</xdr:col>
      <xdr:colOff>664271</xdr:colOff>
      <xdr:row>9</xdr:row>
      <xdr:rowOff>724335</xdr:rowOff>
    </xdr:to>
    <xdr:sp macro="" textlink="">
      <xdr:nvSpPr>
        <xdr:cNvPr id="85" name="16-конечная звезда 34">
          <a:extLst>
            <a:ext uri="{FF2B5EF4-FFF2-40B4-BE49-F238E27FC236}">
              <a16:creationId xmlns:a16="http://schemas.microsoft.com/office/drawing/2014/main" xmlns="" id="{9F8C4080-DEA2-4314-B08C-9968C6E7B6B1}"/>
            </a:ext>
          </a:extLst>
        </xdr:cNvPr>
        <xdr:cNvSpPr/>
      </xdr:nvSpPr>
      <xdr:spPr bwMode="auto">
        <a:xfrm>
          <a:off x="18399821" y="243883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11</xdr:col>
      <xdr:colOff>21772</xdr:colOff>
      <xdr:row>9</xdr:row>
      <xdr:rowOff>500743</xdr:rowOff>
    </xdr:from>
    <xdr:to>
      <xdr:col>12</xdr:col>
      <xdr:colOff>10885</xdr:colOff>
      <xdr:row>10</xdr:row>
      <xdr:rowOff>620485</xdr:rowOff>
    </xdr:to>
    <xdr:cxnSp macro="">
      <xdr:nvCxnSpPr>
        <xdr:cNvPr id="112" name="Прямая со стрелкой 11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6308272" y="2681968"/>
          <a:ext cx="551088" cy="10246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133350</xdr:colOff>
      <xdr:row>9</xdr:row>
      <xdr:rowOff>638176</xdr:rowOff>
    </xdr:from>
    <xdr:to>
      <xdr:col>11</xdr:col>
      <xdr:colOff>314325</xdr:colOff>
      <xdr:row>9</xdr:row>
      <xdr:rowOff>851914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198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10</xdr:row>
      <xdr:rowOff>190500</xdr:rowOff>
    </xdr:from>
    <xdr:to>
      <xdr:col>12</xdr:col>
      <xdr:colOff>666750</xdr:colOff>
      <xdr:row>10</xdr:row>
      <xdr:rowOff>657225</xdr:rowOff>
    </xdr:to>
    <xdr:sp macro="" textlink="">
      <xdr:nvSpPr>
        <xdr:cNvPr id="115" name="16-конечная звезда 34">
          <a:extLst>
            <a:ext uri="{FF2B5EF4-FFF2-40B4-BE49-F238E27FC236}">
              <a16:creationId xmlns:a16="http://schemas.microsoft.com/office/drawing/2014/main" xmlns="" id="{A28416B6-B0C8-44AE-83C2-2879019F2F65}"/>
            </a:ext>
          </a:extLst>
        </xdr:cNvPr>
        <xdr:cNvSpPr/>
      </xdr:nvSpPr>
      <xdr:spPr bwMode="auto">
        <a:xfrm>
          <a:off x="9153525" y="345757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13</xdr:col>
      <xdr:colOff>171450</xdr:colOff>
      <xdr:row>10</xdr:row>
      <xdr:rowOff>200025</xdr:rowOff>
    </xdr:from>
    <xdr:to>
      <xdr:col>13</xdr:col>
      <xdr:colOff>657225</xdr:colOff>
      <xdr:row>10</xdr:row>
      <xdr:rowOff>666750</xdr:rowOff>
    </xdr:to>
    <xdr:sp macro="" textlink="">
      <xdr:nvSpPr>
        <xdr:cNvPr id="119" name="16-конечная звезда 34">
          <a:extLst>
            <a:ext uri="{FF2B5EF4-FFF2-40B4-BE49-F238E27FC236}">
              <a16:creationId xmlns:a16="http://schemas.microsoft.com/office/drawing/2014/main" xmlns="" id="{A28416B6-B0C8-44AE-83C2-2879019F2F65}"/>
            </a:ext>
          </a:extLst>
        </xdr:cNvPr>
        <xdr:cNvSpPr/>
      </xdr:nvSpPr>
      <xdr:spPr bwMode="auto">
        <a:xfrm>
          <a:off x="10106025" y="346710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15</xdr:col>
      <xdr:colOff>9525</xdr:colOff>
      <xdr:row>9</xdr:row>
      <xdr:rowOff>380999</xdr:rowOff>
    </xdr:from>
    <xdr:to>
      <xdr:col>15</xdr:col>
      <xdr:colOff>819150</xdr:colOff>
      <xdr:row>10</xdr:row>
      <xdr:rowOff>952499</xdr:rowOff>
    </xdr:to>
    <xdr:cxnSp macro="">
      <xdr:nvCxnSpPr>
        <xdr:cNvPr id="120" name="Прямая со стрелкой 119">
          <a:extLst>
            <a:ext uri="{FF2B5EF4-FFF2-40B4-BE49-F238E27FC236}">
              <a16:creationId xmlns:a16="http://schemas.microsoft.com/office/drawing/2014/main" xmlns="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401550" y="2895599"/>
          <a:ext cx="1476375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561975</xdr:colOff>
      <xdr:row>10</xdr:row>
      <xdr:rowOff>209550</xdr:rowOff>
    </xdr:from>
    <xdr:to>
      <xdr:col>15</xdr:col>
      <xdr:colOff>742950</xdr:colOff>
      <xdr:row>10</xdr:row>
      <xdr:rowOff>423288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287375" y="3295650"/>
          <a:ext cx="180975" cy="213738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9</xdr:row>
      <xdr:rowOff>657225</xdr:rowOff>
    </xdr:from>
    <xdr:to>
      <xdr:col>18</xdr:col>
      <xdr:colOff>0</xdr:colOff>
      <xdr:row>10</xdr:row>
      <xdr:rowOff>1024618</xdr:rowOff>
    </xdr:to>
    <xdr:cxnSp macro="">
      <xdr:nvCxnSpPr>
        <xdr:cNvPr id="125" name="Прямая со стрелкой 12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270491" y="3084059"/>
          <a:ext cx="1272268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152400</xdr:colOff>
      <xdr:row>10</xdr:row>
      <xdr:rowOff>190500</xdr:rowOff>
    </xdr:from>
    <xdr:to>
      <xdr:col>17</xdr:col>
      <xdr:colOff>333375</xdr:colOff>
      <xdr:row>10</xdr:row>
      <xdr:rowOff>404238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68500" y="3276600"/>
          <a:ext cx="180975" cy="213738"/>
        </a:xfrm>
        <a:prstGeom prst="rect">
          <a:avLst/>
        </a:prstGeom>
      </xdr:spPr>
    </xdr:pic>
    <xdr:clientData/>
  </xdr:twoCellAnchor>
  <xdr:twoCellAnchor>
    <xdr:from>
      <xdr:col>21</xdr:col>
      <xdr:colOff>9527</xdr:colOff>
      <xdr:row>9</xdr:row>
      <xdr:rowOff>571502</xdr:rowOff>
    </xdr:from>
    <xdr:to>
      <xdr:col>22</xdr:col>
      <xdr:colOff>1</xdr:colOff>
      <xdr:row>10</xdr:row>
      <xdr:rowOff>790577</xdr:rowOff>
    </xdr:to>
    <xdr:cxnSp macro="">
      <xdr:nvCxnSpPr>
        <xdr:cNvPr id="128" name="Прямая со стрелкой 127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rot="16200000" flipH="1">
          <a:off x="17954626" y="3028953"/>
          <a:ext cx="1304925" cy="752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10</xdr:row>
      <xdr:rowOff>190500</xdr:rowOff>
    </xdr:from>
    <xdr:to>
      <xdr:col>14</xdr:col>
      <xdr:colOff>1162050</xdr:colOff>
      <xdr:row>10</xdr:row>
      <xdr:rowOff>838200</xdr:rowOff>
    </xdr:to>
    <xdr:sp macro="" textlink="">
      <xdr:nvSpPr>
        <xdr:cNvPr id="131" name="16-конечная звезда 34">
          <a:extLst>
            <a:ext uri="{FF2B5EF4-FFF2-40B4-BE49-F238E27FC236}">
              <a16:creationId xmlns:a16="http://schemas.microsoft.com/office/drawing/2014/main" xmlns="" id="{A28416B6-B0C8-44AE-83C2-2879019F2F65}"/>
            </a:ext>
          </a:extLst>
        </xdr:cNvPr>
        <xdr:cNvSpPr/>
      </xdr:nvSpPr>
      <xdr:spPr bwMode="auto">
        <a:xfrm>
          <a:off x="11477625" y="3457575"/>
          <a:ext cx="571500" cy="647700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17</xdr:col>
      <xdr:colOff>209550</xdr:colOff>
      <xdr:row>9</xdr:row>
      <xdr:rowOff>333375</xdr:rowOff>
    </xdr:from>
    <xdr:to>
      <xdr:col>17</xdr:col>
      <xdr:colOff>695325</xdr:colOff>
      <xdr:row>9</xdr:row>
      <xdr:rowOff>800100</xdr:rowOff>
    </xdr:to>
    <xdr:sp macro="" textlink="">
      <xdr:nvSpPr>
        <xdr:cNvPr id="132" name="16-конечная звезда 34">
          <a:extLst>
            <a:ext uri="{FF2B5EF4-FFF2-40B4-BE49-F238E27FC236}">
              <a16:creationId xmlns:a16="http://schemas.microsoft.com/office/drawing/2014/main" xmlns="" id="{A28416B6-B0C8-44AE-83C2-2879019F2F65}"/>
            </a:ext>
          </a:extLst>
        </xdr:cNvPr>
        <xdr:cNvSpPr/>
      </xdr:nvSpPr>
      <xdr:spPr bwMode="auto">
        <a:xfrm>
          <a:off x="14725650" y="251460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10705</xdr:colOff>
      <xdr:row>9</xdr:row>
      <xdr:rowOff>813373</xdr:rowOff>
    </xdr:from>
    <xdr:to>
      <xdr:col>6</xdr:col>
      <xdr:colOff>19050</xdr:colOff>
      <xdr:row>10</xdr:row>
      <xdr:rowOff>838199</xdr:rowOff>
    </xdr:to>
    <xdr:cxnSp macro="">
      <xdr:nvCxnSpPr>
        <xdr:cNvPr id="63" name="Прямая со стрелкой 62">
          <a:extLst>
            <a:ext uri="{FF2B5EF4-FFF2-40B4-BE49-F238E27FC236}">
              <a16:creationId xmlns:a16="http://schemas.microsoft.com/office/drawing/2014/main" xmlns="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4138883" y="3309886"/>
          <a:ext cx="1287691" cy="7039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21772</xdr:colOff>
      <xdr:row>9</xdr:row>
      <xdr:rowOff>500743</xdr:rowOff>
    </xdr:from>
    <xdr:to>
      <xdr:col>10</xdr:col>
      <xdr:colOff>10885</xdr:colOff>
      <xdr:row>10</xdr:row>
      <xdr:rowOff>620485</xdr:rowOff>
    </xdr:to>
    <xdr:cxnSp macro="">
      <xdr:nvCxnSpPr>
        <xdr:cNvPr id="71" name="Прямая со стрелкой 7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8432347" y="2681968"/>
          <a:ext cx="551088" cy="12055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9524</xdr:colOff>
      <xdr:row>9</xdr:row>
      <xdr:rowOff>380999</xdr:rowOff>
    </xdr:from>
    <xdr:to>
      <xdr:col>13</xdr:col>
      <xdr:colOff>1220055</xdr:colOff>
      <xdr:row>10</xdr:row>
      <xdr:rowOff>941798</xdr:rowOff>
    </xdr:to>
    <xdr:cxnSp macro="">
      <xdr:nvCxnSpPr>
        <xdr:cNvPr id="75" name="Прямая со стрелкой 74">
          <a:extLst>
            <a:ext uri="{FF2B5EF4-FFF2-40B4-BE49-F238E27FC236}">
              <a16:creationId xmlns:a16="http://schemas.microsoft.com/office/drawing/2014/main" xmlns="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609868" y="2892228"/>
          <a:ext cx="1823664" cy="12105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657225</xdr:rowOff>
    </xdr:from>
    <xdr:to>
      <xdr:col>16</xdr:col>
      <xdr:colOff>0</xdr:colOff>
      <xdr:row>10</xdr:row>
      <xdr:rowOff>1024618</xdr:rowOff>
    </xdr:to>
    <xdr:cxnSp macro="">
      <xdr:nvCxnSpPr>
        <xdr:cNvPr id="77" name="Прямая со стрелкой 76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180003" y="3174547"/>
          <a:ext cx="1453243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9527</xdr:colOff>
      <xdr:row>9</xdr:row>
      <xdr:rowOff>571502</xdr:rowOff>
    </xdr:from>
    <xdr:to>
      <xdr:col>19</xdr:col>
      <xdr:colOff>1</xdr:colOff>
      <xdr:row>10</xdr:row>
      <xdr:rowOff>790577</xdr:rowOff>
    </xdr:to>
    <xdr:cxnSp macro="">
      <xdr:nvCxnSpPr>
        <xdr:cNvPr id="79" name="Прямая со стрелкой 7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cxnSpLocks/>
        </xdr:cNvCxnSpPr>
      </xdr:nvCxnSpPr>
      <xdr:spPr bwMode="auto">
        <a:xfrm rot="16200000" flipH="1">
          <a:off x="17954626" y="3028953"/>
          <a:ext cx="1304925" cy="752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42809</xdr:colOff>
      <xdr:row>9</xdr:row>
      <xdr:rowOff>470900</xdr:rowOff>
    </xdr:from>
    <xdr:to>
      <xdr:col>5</xdr:col>
      <xdr:colOff>559706</xdr:colOff>
      <xdr:row>9</xdr:row>
      <xdr:rowOff>989483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62837" y="2675563"/>
          <a:ext cx="516897" cy="51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342471</xdr:colOff>
      <xdr:row>9</xdr:row>
      <xdr:rowOff>1187949</xdr:rowOff>
    </xdr:from>
    <xdr:to>
      <xdr:col>6</xdr:col>
      <xdr:colOff>643255</xdr:colOff>
      <xdr:row>10</xdr:row>
      <xdr:rowOff>433100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415336" y="3392612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7</xdr:col>
      <xdr:colOff>374579</xdr:colOff>
      <xdr:row>9</xdr:row>
      <xdr:rowOff>1155843</xdr:rowOff>
    </xdr:from>
    <xdr:to>
      <xdr:col>7</xdr:col>
      <xdr:colOff>675363</xdr:colOff>
      <xdr:row>10</xdr:row>
      <xdr:rowOff>400994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528371" y="3360506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8</xdr:col>
      <xdr:colOff>355742</xdr:colOff>
      <xdr:row>9</xdr:row>
      <xdr:rowOff>1147709</xdr:rowOff>
    </xdr:from>
    <xdr:to>
      <xdr:col>8</xdr:col>
      <xdr:colOff>656526</xdr:colOff>
      <xdr:row>10</xdr:row>
      <xdr:rowOff>392860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590461" y="3352372"/>
          <a:ext cx="300784" cy="508016"/>
        </a:xfrm>
        <a:prstGeom prst="rect">
          <a:avLst/>
        </a:prstGeom>
      </xdr:spPr>
    </xdr:pic>
    <xdr:clientData/>
  </xdr:twoCellAnchor>
  <xdr:twoCellAnchor editAs="oneCell">
    <xdr:from>
      <xdr:col>18</xdr:col>
      <xdr:colOff>288961</xdr:colOff>
      <xdr:row>9</xdr:row>
      <xdr:rowOff>599326</xdr:rowOff>
    </xdr:from>
    <xdr:to>
      <xdr:col>19</xdr:col>
      <xdr:colOff>67403</xdr:colOff>
      <xdr:row>9</xdr:row>
      <xdr:rowOff>1117909</xdr:rowOff>
    </xdr:to>
    <xdr:pic>
      <xdr:nvPicPr>
        <xdr:cNvPr id="89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059382" y="2803989"/>
          <a:ext cx="516897" cy="51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331769</xdr:colOff>
      <xdr:row>9</xdr:row>
      <xdr:rowOff>1145141</xdr:rowOff>
    </xdr:from>
    <xdr:to>
      <xdr:col>14</xdr:col>
      <xdr:colOff>632553</xdr:colOff>
      <xdr:row>10</xdr:row>
      <xdr:rowOff>390292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3270786" y="3349804"/>
          <a:ext cx="300784" cy="508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  <pageSetUpPr fitToPage="1"/>
  </sheetPr>
  <dimension ref="A1:Z17"/>
  <sheetViews>
    <sheetView tabSelected="1" workbookViewId="0">
      <selection activeCell="O21" sqref="O21"/>
    </sheetView>
  </sheetViews>
  <sheetFormatPr defaultColWidth="9.140625" defaultRowHeight="15"/>
  <cols>
    <col min="1" max="1" width="3.570312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5" width="15.5703125" style="18" customWidth="1"/>
    <col min="6" max="6" width="10.7109375" style="18" customWidth="1"/>
    <col min="7" max="7" width="13" style="18" customWidth="1"/>
    <col min="8" max="8" width="8.42578125" style="18" customWidth="1"/>
    <col min="9" max="9" width="15.5703125" style="18" customWidth="1"/>
    <col min="10" max="10" width="9" style="1" customWidth="1"/>
    <col min="11" max="11" width="11.85546875" style="1" customWidth="1"/>
    <col min="12" max="12" width="8.42578125" style="18" customWidth="1"/>
    <col min="13" max="13" width="14.42578125" style="1" customWidth="1"/>
    <col min="14" max="14" width="14.28515625" style="1" customWidth="1"/>
    <col min="15" max="15" width="27.5703125" style="1" customWidth="1"/>
    <col min="16" max="16" width="12.42578125" style="1" customWidth="1"/>
    <col min="17" max="17" width="14.42578125" style="18" customWidth="1"/>
    <col min="18" max="18" width="11.7109375" style="1" customWidth="1"/>
    <col min="19" max="19" width="14.42578125" style="1" customWidth="1"/>
    <col min="20" max="20" width="15" style="1" customWidth="1"/>
    <col min="21" max="21" width="14.42578125" style="1" customWidth="1"/>
    <col min="22" max="22" width="11.42578125" style="1" customWidth="1"/>
    <col min="23" max="23" width="17.42578125" style="1" customWidth="1"/>
    <col min="24" max="24" width="15.28515625" style="1" bestFit="1" customWidth="1"/>
    <col min="25" max="25" width="17" style="1" bestFit="1" customWidth="1"/>
    <col min="26" max="26" width="16.5703125" style="1" bestFit="1" customWidth="1"/>
    <col min="27" max="16384" width="9.140625" style="1"/>
  </cols>
  <sheetData>
    <row r="1" spans="1:26" ht="30.75" customHeight="1">
      <c r="B1" s="60" t="s">
        <v>14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6" ht="36" customHeight="1">
      <c r="B2" s="2"/>
      <c r="C2" s="61" t="s">
        <v>0</v>
      </c>
      <c r="D2" s="61"/>
      <c r="E2" s="61"/>
      <c r="F2" s="61"/>
      <c r="G2" s="61"/>
      <c r="H2" s="61"/>
      <c r="I2" s="61"/>
      <c r="J2" s="61"/>
      <c r="K2" s="20" t="s">
        <v>25</v>
      </c>
      <c r="L2" s="20"/>
      <c r="M2" s="3"/>
      <c r="N2" s="3"/>
      <c r="O2" s="3"/>
      <c r="P2" s="3"/>
      <c r="Q2" s="19"/>
      <c r="R2" s="3"/>
      <c r="S2" s="3"/>
      <c r="U2" s="2"/>
      <c r="V2" s="2"/>
      <c r="W2" s="2"/>
    </row>
    <row r="3" spans="1:26" ht="15" customHeight="1">
      <c r="A3" s="62"/>
      <c r="B3" s="63"/>
      <c r="C3" s="63"/>
      <c r="D3" s="64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4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4">
        <v>16</v>
      </c>
      <c r="V3" s="4">
        <v>17</v>
      </c>
      <c r="W3" s="4">
        <v>18</v>
      </c>
      <c r="X3" s="5" t="str">
        <f>"Сумма, " &amp;K2</f>
        <v>Сумма, мин</v>
      </c>
      <c r="Y3" s="5" t="str">
        <f>"ВПП max, " &amp;K2</f>
        <v>ВПП max, мин</v>
      </c>
      <c r="Z3" s="5" t="str">
        <f>"ВПП min, " &amp;K2</f>
        <v>ВПП min, мин</v>
      </c>
    </row>
    <row r="4" spans="1:26">
      <c r="A4" s="65" t="str">
        <f>"Время, " &amp;K2</f>
        <v>Время, мин</v>
      </c>
      <c r="B4" s="68" t="str">
        <f>"Операции, " &amp;K2</f>
        <v>Операции, мин</v>
      </c>
      <c r="C4" s="69"/>
      <c r="D4" s="6" t="s">
        <v>1</v>
      </c>
      <c r="E4" s="6">
        <v>2</v>
      </c>
      <c r="F4" s="6"/>
      <c r="G4" s="38">
        <v>25</v>
      </c>
      <c r="H4" s="38"/>
      <c r="I4" s="38">
        <v>20</v>
      </c>
      <c r="J4" s="39"/>
      <c r="K4" s="38">
        <v>180</v>
      </c>
      <c r="L4" s="38"/>
      <c r="M4" s="39"/>
      <c r="N4" s="39">
        <v>180</v>
      </c>
      <c r="O4" s="38">
        <v>60</v>
      </c>
      <c r="P4" s="39"/>
      <c r="Q4" s="38">
        <v>60</v>
      </c>
      <c r="R4" s="39"/>
      <c r="S4" s="38">
        <v>60</v>
      </c>
      <c r="T4" s="39">
        <v>2</v>
      </c>
      <c r="U4" s="39"/>
      <c r="V4" s="39"/>
      <c r="W4" s="38"/>
      <c r="X4" s="7">
        <f>SUM(E4:W4)</f>
        <v>589</v>
      </c>
      <c r="Y4" s="47">
        <f>X4+X6+X8</f>
        <v>621.5</v>
      </c>
      <c r="Z4" s="48">
        <f>X5+X7+X9</f>
        <v>277</v>
      </c>
    </row>
    <row r="5" spans="1:26">
      <c r="A5" s="66"/>
      <c r="B5" s="70"/>
      <c r="C5" s="71"/>
      <c r="D5" s="6" t="s">
        <v>2</v>
      </c>
      <c r="E5" s="6">
        <v>2</v>
      </c>
      <c r="F5" s="6"/>
      <c r="G5" s="38">
        <v>15</v>
      </c>
      <c r="H5" s="38"/>
      <c r="I5" s="38">
        <v>10</v>
      </c>
      <c r="J5" s="39"/>
      <c r="K5" s="38">
        <v>60</v>
      </c>
      <c r="L5" s="38"/>
      <c r="M5" s="39"/>
      <c r="N5" s="39">
        <v>60</v>
      </c>
      <c r="O5" s="38">
        <v>15</v>
      </c>
      <c r="P5" s="39"/>
      <c r="Q5" s="38">
        <v>60</v>
      </c>
      <c r="R5" s="39"/>
      <c r="S5" s="38">
        <v>40</v>
      </c>
      <c r="T5" s="39">
        <v>2</v>
      </c>
      <c r="U5" s="39"/>
      <c r="V5" s="39"/>
      <c r="W5" s="38"/>
      <c r="X5" s="7">
        <f>SUM(E5:W5)</f>
        <v>264</v>
      </c>
      <c r="Y5" s="47"/>
      <c r="Z5" s="48"/>
    </row>
    <row r="6" spans="1:26">
      <c r="A6" s="66"/>
      <c r="B6" s="49" t="str">
        <f>"Ожидания, " &amp;K2</f>
        <v>Ожидания, мин</v>
      </c>
      <c r="C6" s="50"/>
      <c r="D6" s="8" t="s">
        <v>1</v>
      </c>
      <c r="E6" s="8"/>
      <c r="F6" s="8"/>
      <c r="G6" s="8"/>
      <c r="H6" s="8"/>
      <c r="I6" s="8">
        <v>7</v>
      </c>
      <c r="J6" s="9"/>
      <c r="K6" s="8"/>
      <c r="L6" s="8"/>
      <c r="M6" s="8">
        <v>6</v>
      </c>
      <c r="N6" s="9"/>
      <c r="O6" s="8"/>
      <c r="P6" s="9"/>
      <c r="Q6" s="8"/>
      <c r="R6" s="9">
        <v>3</v>
      </c>
      <c r="S6" s="8"/>
      <c r="T6" s="9"/>
      <c r="U6" s="9"/>
      <c r="V6" s="9">
        <v>6</v>
      </c>
      <c r="W6" s="8"/>
      <c r="X6" s="7">
        <f>SUM(E6:W6)</f>
        <v>22</v>
      </c>
      <c r="Y6" s="47"/>
      <c r="Z6" s="48"/>
    </row>
    <row r="7" spans="1:26">
      <c r="A7" s="66"/>
      <c r="B7" s="51"/>
      <c r="C7" s="52"/>
      <c r="D7" s="8" t="s">
        <v>2</v>
      </c>
      <c r="E7" s="8"/>
      <c r="F7" s="8"/>
      <c r="G7" s="8"/>
      <c r="H7" s="8"/>
      <c r="I7" s="8">
        <v>2</v>
      </c>
      <c r="J7" s="9"/>
      <c r="K7" s="8"/>
      <c r="L7" s="8"/>
      <c r="M7" s="8">
        <v>2</v>
      </c>
      <c r="N7" s="9"/>
      <c r="O7" s="8"/>
      <c r="P7" s="9"/>
      <c r="Q7" s="8"/>
      <c r="R7" s="9"/>
      <c r="S7" s="8"/>
      <c r="T7" s="9"/>
      <c r="U7" s="9"/>
      <c r="V7" s="9">
        <v>2</v>
      </c>
      <c r="W7" s="8"/>
      <c r="X7" s="7">
        <f>SUM(E7:W7)</f>
        <v>6</v>
      </c>
      <c r="Y7" s="47"/>
      <c r="Z7" s="48"/>
    </row>
    <row r="8" spans="1:26">
      <c r="A8" s="66"/>
      <c r="B8" s="53" t="str">
        <f>"Перемещения, " &amp;K2</f>
        <v>Перемещения, мин</v>
      </c>
      <c r="C8" s="54"/>
      <c r="D8" s="10" t="s">
        <v>1</v>
      </c>
      <c r="E8" s="10"/>
      <c r="F8" s="10">
        <v>1.5</v>
      </c>
      <c r="G8" s="10"/>
      <c r="H8" s="10">
        <v>1.5</v>
      </c>
      <c r="I8" s="10"/>
      <c r="J8" s="10">
        <v>1.5</v>
      </c>
      <c r="K8" s="10"/>
      <c r="L8" s="10">
        <v>1.5</v>
      </c>
      <c r="M8" s="34"/>
      <c r="N8" s="10"/>
      <c r="O8" s="11"/>
      <c r="P8" s="34">
        <v>1.5</v>
      </c>
      <c r="Q8" s="11"/>
      <c r="R8" s="34">
        <v>1.5</v>
      </c>
      <c r="S8" s="11"/>
      <c r="T8" s="34"/>
      <c r="U8" s="12"/>
      <c r="V8" s="34">
        <v>1.5</v>
      </c>
      <c r="W8" s="11"/>
      <c r="X8" s="7">
        <f>SUM(E8:W8)</f>
        <v>10.5</v>
      </c>
      <c r="Y8" s="47"/>
      <c r="Z8" s="48"/>
    </row>
    <row r="9" spans="1:26">
      <c r="A9" s="67"/>
      <c r="B9" s="55"/>
      <c r="C9" s="56"/>
      <c r="D9" s="10" t="s">
        <v>2</v>
      </c>
      <c r="E9" s="21"/>
      <c r="F9" s="21">
        <v>1</v>
      </c>
      <c r="G9" s="21"/>
      <c r="H9" s="10">
        <v>1</v>
      </c>
      <c r="I9" s="21"/>
      <c r="J9" s="10">
        <v>1</v>
      </c>
      <c r="K9" s="21"/>
      <c r="L9" s="10">
        <v>1</v>
      </c>
      <c r="M9" s="35"/>
      <c r="N9" s="21"/>
      <c r="O9" s="12"/>
      <c r="P9" s="35">
        <v>1</v>
      </c>
      <c r="Q9" s="12"/>
      <c r="R9" s="35">
        <v>1</v>
      </c>
      <c r="S9" s="12"/>
      <c r="T9" s="35"/>
      <c r="U9" s="21"/>
      <c r="V9" s="35">
        <v>1</v>
      </c>
      <c r="W9" s="12"/>
      <c r="X9" s="7">
        <f>SUM(E9:W9)</f>
        <v>7</v>
      </c>
      <c r="Y9" s="47"/>
      <c r="Z9" s="48"/>
    </row>
    <row r="10" spans="1:26" ht="85.5" customHeight="1">
      <c r="A10" s="57" t="s">
        <v>3</v>
      </c>
      <c r="B10" s="13">
        <v>1</v>
      </c>
      <c r="C10" s="76" t="s">
        <v>10</v>
      </c>
      <c r="D10" s="59"/>
      <c r="E10" s="36" t="s">
        <v>11</v>
      </c>
      <c r="F10" s="80"/>
      <c r="G10" s="81"/>
      <c r="H10" s="82"/>
      <c r="I10" s="26" t="s">
        <v>15</v>
      </c>
      <c r="J10" s="29"/>
      <c r="K10" s="27"/>
      <c r="L10" s="30"/>
      <c r="M10" s="23" t="s">
        <v>16</v>
      </c>
      <c r="N10" s="23" t="s">
        <v>18</v>
      </c>
      <c r="O10" s="23" t="s">
        <v>19</v>
      </c>
      <c r="P10" s="28"/>
      <c r="Q10" s="28"/>
      <c r="R10" s="28"/>
      <c r="S10" s="23" t="s">
        <v>20</v>
      </c>
      <c r="T10" s="23" t="s">
        <v>22</v>
      </c>
      <c r="U10" s="23" t="s">
        <v>26</v>
      </c>
      <c r="V10" s="28"/>
      <c r="W10" s="14"/>
      <c r="Y10" s="22"/>
      <c r="Z10" s="22"/>
    </row>
    <row r="11" spans="1:26" ht="114" customHeight="1">
      <c r="A11" s="58"/>
      <c r="B11" s="13">
        <v>2</v>
      </c>
      <c r="C11" s="76" t="s">
        <v>12</v>
      </c>
      <c r="D11" s="59"/>
      <c r="E11" s="25"/>
      <c r="F11" s="25"/>
      <c r="G11" s="26" t="s">
        <v>13</v>
      </c>
      <c r="H11" s="25"/>
      <c r="I11" s="25"/>
      <c r="J11" s="25"/>
      <c r="K11" s="26" t="s">
        <v>17</v>
      </c>
      <c r="L11" s="25"/>
      <c r="M11" s="24"/>
      <c r="N11" s="24"/>
      <c r="O11" s="24"/>
      <c r="P11" s="24"/>
      <c r="Q11" s="23" t="s">
        <v>23</v>
      </c>
      <c r="R11" s="24"/>
      <c r="S11" s="24"/>
      <c r="T11" s="24"/>
      <c r="U11" s="24"/>
      <c r="V11" s="79"/>
      <c r="W11" s="78" t="s">
        <v>24</v>
      </c>
      <c r="X11" s="18"/>
      <c r="Y11" s="18"/>
      <c r="Z11" s="18"/>
    </row>
    <row r="12" spans="1:26" ht="15" customHeight="1">
      <c r="B12" s="15" t="s">
        <v>4</v>
      </c>
      <c r="C12" s="46" t="s">
        <v>5</v>
      </c>
      <c r="D12" s="46"/>
      <c r="E12" s="46"/>
      <c r="F12" s="46"/>
      <c r="G12" s="46"/>
      <c r="H12" s="46"/>
      <c r="I12" s="46"/>
      <c r="J12" s="90"/>
      <c r="K12" s="90"/>
      <c r="L12" s="90"/>
      <c r="M12" s="90"/>
      <c r="N12" s="90"/>
      <c r="O12" s="90"/>
      <c r="P12" s="91"/>
      <c r="Q12" s="16"/>
      <c r="R12" s="16"/>
      <c r="S12" s="16"/>
      <c r="T12" s="16"/>
      <c r="U12" s="16"/>
      <c r="V12" s="16"/>
      <c r="W12" s="16"/>
    </row>
    <row r="13" spans="1:26" ht="15" customHeight="1">
      <c r="B13" s="13">
        <v>1</v>
      </c>
      <c r="C13" s="77" t="s">
        <v>21</v>
      </c>
      <c r="D13" s="77"/>
      <c r="E13" s="77"/>
      <c r="F13" s="77"/>
      <c r="G13" s="77"/>
      <c r="H13" s="77"/>
      <c r="I13" s="77"/>
      <c r="J13" s="85"/>
      <c r="K13" s="85"/>
      <c r="L13" s="85"/>
      <c r="M13" s="85"/>
      <c r="N13" s="85"/>
      <c r="O13" s="85"/>
      <c r="P13" s="85"/>
      <c r="Q13" s="17"/>
      <c r="R13" s="17"/>
      <c r="S13" s="17"/>
      <c r="T13" s="17"/>
      <c r="U13" s="17"/>
      <c r="V13" s="18"/>
      <c r="W13" s="18"/>
    </row>
    <row r="14" spans="1:26" ht="15" customHeight="1">
      <c r="B14" s="13">
        <v>2</v>
      </c>
      <c r="C14" s="94" t="s">
        <v>7</v>
      </c>
      <c r="D14" s="94"/>
      <c r="E14" s="94"/>
      <c r="F14" s="94"/>
      <c r="G14" s="94"/>
      <c r="H14" s="94"/>
      <c r="I14" s="94"/>
      <c r="J14" s="86"/>
      <c r="K14" s="86"/>
      <c r="L14" s="86"/>
      <c r="M14" s="86"/>
      <c r="N14" s="86"/>
      <c r="O14" s="86"/>
      <c r="P14" s="86"/>
      <c r="Q14" s="17"/>
      <c r="R14" s="17"/>
      <c r="S14" s="17"/>
      <c r="T14" s="17"/>
      <c r="U14" s="17"/>
      <c r="V14" s="18"/>
      <c r="W14" s="18"/>
    </row>
    <row r="15" spans="1:26" ht="15" customHeight="1">
      <c r="B15" s="13">
        <v>3</v>
      </c>
      <c r="C15" s="74" t="s">
        <v>8</v>
      </c>
      <c r="D15" s="74"/>
      <c r="E15" s="74"/>
      <c r="F15" s="74"/>
      <c r="G15" s="74"/>
      <c r="H15" s="74"/>
      <c r="I15" s="74"/>
      <c r="J15" s="87"/>
      <c r="K15" s="87"/>
      <c r="L15" s="87"/>
      <c r="M15" s="87"/>
      <c r="N15" s="87"/>
      <c r="O15" s="87"/>
      <c r="P15" s="87"/>
      <c r="Q15" s="17"/>
      <c r="R15" s="17"/>
      <c r="S15" s="17"/>
      <c r="T15" s="17"/>
      <c r="U15" s="17"/>
      <c r="V15" s="18"/>
      <c r="W15" s="18"/>
    </row>
    <row r="16" spans="1:26" ht="15" customHeight="1">
      <c r="B16" s="13">
        <v>4</v>
      </c>
      <c r="C16" s="77" t="s">
        <v>9</v>
      </c>
      <c r="D16" s="77"/>
      <c r="E16" s="77"/>
      <c r="F16" s="77"/>
      <c r="G16" s="77"/>
      <c r="H16" s="77"/>
      <c r="I16" s="77"/>
      <c r="J16" s="85"/>
      <c r="K16" s="85"/>
      <c r="L16" s="85"/>
      <c r="M16" s="85"/>
      <c r="N16" s="85"/>
      <c r="O16" s="85"/>
      <c r="P16" s="85"/>
      <c r="Q16" s="17"/>
      <c r="R16" s="17"/>
      <c r="S16" s="17"/>
      <c r="T16" s="17"/>
      <c r="U16" s="17"/>
      <c r="V16" s="18"/>
      <c r="W16" s="18"/>
    </row>
    <row r="17" spans="10:16">
      <c r="J17" s="88"/>
      <c r="K17" s="88"/>
      <c r="L17" s="88"/>
      <c r="M17" s="88"/>
      <c r="N17" s="88"/>
      <c r="O17" s="88"/>
      <c r="P17" s="88"/>
    </row>
  </sheetData>
  <sheetProtection formatCells="0" formatColumns="0" formatRows="0"/>
  <mergeCells count="17">
    <mergeCell ref="B1:W1"/>
    <mergeCell ref="C2:J2"/>
    <mergeCell ref="A3:D3"/>
    <mergeCell ref="A4:A9"/>
    <mergeCell ref="B4:C5"/>
    <mergeCell ref="Y4:Y9"/>
    <mergeCell ref="Z4:Z9"/>
    <mergeCell ref="B6:C7"/>
    <mergeCell ref="B8:C9"/>
    <mergeCell ref="A10:A11"/>
    <mergeCell ref="C10:D10"/>
    <mergeCell ref="C11:D11"/>
    <mergeCell ref="C13:I13"/>
    <mergeCell ref="C14:I14"/>
    <mergeCell ref="C15:I15"/>
    <mergeCell ref="C16:I16"/>
    <mergeCell ref="C12:I12"/>
  </mergeCells>
  <conditionalFormatting sqref="B10:W11">
    <cfRule type="expression" dxfId="3" priority="103">
      <formula>MOD(ROW($B10),2)=0</formula>
    </cfRule>
  </conditionalFormatting>
  <conditionalFormatting sqref="W10:W11">
    <cfRule type="notContainsBlanks" dxfId="2" priority="10">
      <formula>LEN(TRIM(W10))&gt;0</formula>
    </cfRule>
  </conditionalFormatting>
  <pageMargins left="0.31496062992125984" right="0.31496062992125984" top="0.35433070866141736" bottom="0.35433070866141736" header="0" footer="0"/>
  <pageSetup paperSize="8" scale="76" firstPageNumber="2147483648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W16"/>
  <sheetViews>
    <sheetView zoomScale="89" zoomScaleNormal="89" workbookViewId="0">
      <selection activeCell="I4" sqref="I4"/>
    </sheetView>
  </sheetViews>
  <sheetFormatPr defaultColWidth="9.140625" defaultRowHeight="15"/>
  <cols>
    <col min="1" max="1" width="3.5703125" style="31" customWidth="1"/>
    <col min="2" max="2" width="3.42578125" style="31" bestFit="1" customWidth="1"/>
    <col min="3" max="3" width="40.42578125" style="31" customWidth="1"/>
    <col min="4" max="4" width="4.85546875" style="31" bestFit="1" customWidth="1"/>
    <col min="5" max="5" width="14.140625" style="31" customWidth="1"/>
    <col min="6" max="6" width="9.85546875" style="31" customWidth="1"/>
    <col min="7" max="7" width="16.28515625" style="31" customWidth="1"/>
    <col min="8" max="8" width="16.140625" style="31" customWidth="1"/>
    <col min="9" max="9" width="14.42578125" style="31" customWidth="1"/>
    <col min="10" max="10" width="8.85546875" style="31" customWidth="1"/>
    <col min="11" max="12" width="15.42578125" style="31" customWidth="1"/>
    <col min="13" max="13" width="21.85546875" style="31" customWidth="1"/>
    <col min="14" max="14" width="9.5703125" style="31" customWidth="1"/>
    <col min="15" max="15" width="14.85546875" style="31" customWidth="1"/>
    <col min="16" max="16" width="7.7109375" style="31" customWidth="1"/>
    <col min="17" max="17" width="14.140625" style="31" customWidth="1"/>
    <col min="18" max="18" width="20.7109375" style="31" customWidth="1"/>
    <col min="19" max="19" width="11" style="31" customWidth="1"/>
    <col min="20" max="20" width="15.28515625" style="31" bestFit="1" customWidth="1"/>
    <col min="21" max="21" width="17" style="31" bestFit="1" customWidth="1"/>
    <col min="22" max="22" width="16.5703125" style="31" bestFit="1" customWidth="1"/>
    <col min="23" max="16384" width="9.140625" style="31"/>
  </cols>
  <sheetData>
    <row r="1" spans="1:23" ht="30.75">
      <c r="B1" s="72" t="str">
        <f>"Карта целевого состояния "&amp;RIGHT('Текущее состояние'!B1:W1,LEN('Текущее состояние'!B1:W1)-SEARCH("""",'Текущее состояние'!B1:W1,1)+1)</f>
        <v>Карта целевого состояния "Оптимизация процесса предоставления педагогической документации на проверку в методический кабинет МДОУ "Д/с №10 п.Полетаево"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32"/>
    </row>
    <row r="2" spans="1:23" ht="36.75" customHeight="1">
      <c r="B2" s="33"/>
      <c r="C2" s="73" t="s">
        <v>0</v>
      </c>
      <c r="D2" s="73"/>
      <c r="E2" s="73"/>
      <c r="F2" s="37" t="s">
        <v>25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3" s="18" customFormat="1" ht="15" customHeight="1">
      <c r="A3" s="62"/>
      <c r="B3" s="63"/>
      <c r="C3" s="63"/>
      <c r="D3" s="64"/>
      <c r="E3" s="4">
        <v>1</v>
      </c>
      <c r="F3" s="4">
        <v>2</v>
      </c>
      <c r="G3" s="4">
        <v>3</v>
      </c>
      <c r="H3" s="4">
        <v>4</v>
      </c>
      <c r="I3" s="4">
        <v>7</v>
      </c>
      <c r="J3" s="4">
        <v>4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17</v>
      </c>
      <c r="T3" s="4">
        <v>18</v>
      </c>
      <c r="U3" s="41" t="str">
        <f>"Сумма, " &amp;I2</f>
        <v xml:space="preserve">Сумма, </v>
      </c>
      <c r="V3" s="41" t="str">
        <f>"ВПП max, " &amp;I2</f>
        <v xml:space="preserve">ВПП max, </v>
      </c>
      <c r="W3" s="41" t="str">
        <f>"ВПП min, " &amp;I2</f>
        <v xml:space="preserve">ВПП min, </v>
      </c>
    </row>
    <row r="4" spans="1:23" s="18" customFormat="1">
      <c r="A4" s="65" t="str">
        <f>"Время, " &amp;I2</f>
        <v xml:space="preserve">Время, </v>
      </c>
      <c r="B4" s="68" t="str">
        <f>"Операции, " &amp;F2</f>
        <v>Операции, мин</v>
      </c>
      <c r="C4" s="69"/>
      <c r="D4" s="6" t="s">
        <v>1</v>
      </c>
      <c r="E4" s="6">
        <v>2</v>
      </c>
      <c r="F4" s="6"/>
      <c r="G4" s="38">
        <v>1</v>
      </c>
      <c r="H4" s="38">
        <v>1</v>
      </c>
      <c r="I4" s="38">
        <v>120</v>
      </c>
      <c r="J4" s="38"/>
      <c r="K4" s="39">
        <v>1</v>
      </c>
      <c r="L4" s="39">
        <v>120</v>
      </c>
      <c r="M4" s="38">
        <v>40</v>
      </c>
      <c r="N4" s="39"/>
      <c r="O4" s="38">
        <v>40</v>
      </c>
      <c r="P4" s="39"/>
      <c r="Q4" s="38">
        <v>15</v>
      </c>
      <c r="R4" s="39">
        <v>2</v>
      </c>
      <c r="S4" s="39"/>
      <c r="T4" s="38"/>
      <c r="U4" s="40">
        <f>SUM(E4:T4)</f>
        <v>342</v>
      </c>
      <c r="V4" s="47">
        <f>U4+U6+U8</f>
        <v>342</v>
      </c>
      <c r="W4" s="48">
        <f>U5+U7+U9</f>
        <v>127</v>
      </c>
    </row>
    <row r="5" spans="1:23" s="18" customFormat="1">
      <c r="A5" s="66"/>
      <c r="B5" s="70"/>
      <c r="C5" s="71"/>
      <c r="D5" s="6" t="s">
        <v>2</v>
      </c>
      <c r="E5" s="6">
        <v>2</v>
      </c>
      <c r="F5" s="6"/>
      <c r="G5" s="38">
        <v>1</v>
      </c>
      <c r="H5" s="38">
        <v>1</v>
      </c>
      <c r="I5" s="38">
        <v>40</v>
      </c>
      <c r="J5" s="38"/>
      <c r="K5" s="39">
        <v>1</v>
      </c>
      <c r="L5" s="39">
        <v>40</v>
      </c>
      <c r="M5" s="38">
        <v>10</v>
      </c>
      <c r="N5" s="39"/>
      <c r="O5" s="38">
        <v>25</v>
      </c>
      <c r="P5" s="39"/>
      <c r="Q5" s="38">
        <v>5</v>
      </c>
      <c r="R5" s="39">
        <v>2</v>
      </c>
      <c r="S5" s="39"/>
      <c r="T5" s="38"/>
      <c r="U5" s="40">
        <f>SUM(E5:T5)</f>
        <v>127</v>
      </c>
      <c r="V5" s="47"/>
      <c r="W5" s="48"/>
    </row>
    <row r="6" spans="1:23" s="18" customFormat="1">
      <c r="A6" s="66"/>
      <c r="B6" s="49" t="str">
        <f>"Ожидания, " &amp;F2</f>
        <v>Ожидания, мин</v>
      </c>
      <c r="C6" s="50"/>
      <c r="D6" s="8" t="s">
        <v>1</v>
      </c>
      <c r="E6" s="8"/>
      <c r="F6" s="8"/>
      <c r="G6" s="8"/>
      <c r="H6" s="8"/>
      <c r="I6" s="8"/>
      <c r="J6" s="8"/>
      <c r="K6" s="8"/>
      <c r="L6" s="9"/>
      <c r="M6" s="8"/>
      <c r="N6" s="9"/>
      <c r="O6" s="8"/>
      <c r="P6" s="9"/>
      <c r="Q6" s="8"/>
      <c r="R6" s="9"/>
      <c r="S6" s="9"/>
      <c r="T6" s="8"/>
      <c r="U6" s="40">
        <f>SUM(E6:T6)</f>
        <v>0</v>
      </c>
      <c r="V6" s="47"/>
      <c r="W6" s="48"/>
    </row>
    <row r="7" spans="1:23" s="18" customFormat="1">
      <c r="A7" s="66"/>
      <c r="B7" s="51"/>
      <c r="C7" s="52"/>
      <c r="D7" s="8" t="s">
        <v>2</v>
      </c>
      <c r="E7" s="8"/>
      <c r="F7" s="8"/>
      <c r="G7" s="8"/>
      <c r="H7" s="8"/>
      <c r="I7" s="8"/>
      <c r="J7" s="8"/>
      <c r="K7" s="8"/>
      <c r="L7" s="9"/>
      <c r="M7" s="8"/>
      <c r="N7" s="9"/>
      <c r="O7" s="8"/>
      <c r="P7" s="9"/>
      <c r="Q7" s="8"/>
      <c r="R7" s="9"/>
      <c r="S7" s="9"/>
      <c r="T7" s="8"/>
      <c r="U7" s="40">
        <f>SUM(E7:T7)</f>
        <v>0</v>
      </c>
      <c r="V7" s="47"/>
      <c r="W7" s="48"/>
    </row>
    <row r="8" spans="1:23" s="18" customFormat="1">
      <c r="A8" s="66"/>
      <c r="B8" s="53" t="str">
        <f>"Перемещения, " &amp;F2</f>
        <v>Перемещения, мин</v>
      </c>
      <c r="C8" s="54"/>
      <c r="D8" s="10" t="s">
        <v>1</v>
      </c>
      <c r="E8" s="10"/>
      <c r="F8" s="10"/>
      <c r="G8" s="10"/>
      <c r="H8" s="10"/>
      <c r="I8" s="10"/>
      <c r="J8" s="10"/>
      <c r="K8" s="34"/>
      <c r="L8" s="10"/>
      <c r="M8" s="11"/>
      <c r="N8" s="34"/>
      <c r="O8" s="11"/>
      <c r="P8" s="34"/>
      <c r="Q8" s="11"/>
      <c r="R8" s="34"/>
      <c r="S8" s="34"/>
      <c r="T8" s="11"/>
      <c r="U8" s="40">
        <f>SUM(E8:T8)</f>
        <v>0</v>
      </c>
      <c r="V8" s="47"/>
      <c r="W8" s="48"/>
    </row>
    <row r="9" spans="1:23" s="18" customFormat="1">
      <c r="A9" s="67"/>
      <c r="B9" s="55"/>
      <c r="C9" s="56"/>
      <c r="D9" s="10" t="s">
        <v>2</v>
      </c>
      <c r="E9" s="21"/>
      <c r="F9" s="21"/>
      <c r="G9" s="21"/>
      <c r="H9" s="10"/>
      <c r="I9" s="21"/>
      <c r="J9" s="10"/>
      <c r="K9" s="35"/>
      <c r="L9" s="21"/>
      <c r="M9" s="12"/>
      <c r="N9" s="35"/>
      <c r="O9" s="12"/>
      <c r="P9" s="35"/>
      <c r="Q9" s="12"/>
      <c r="R9" s="35"/>
      <c r="S9" s="35"/>
      <c r="T9" s="12"/>
      <c r="U9" s="40">
        <f>SUM(E9:T9)</f>
        <v>0</v>
      </c>
      <c r="V9" s="47"/>
      <c r="W9" s="48"/>
    </row>
    <row r="10" spans="1:23" s="18" customFormat="1" ht="99.75" customHeight="1">
      <c r="A10" s="57" t="s">
        <v>3</v>
      </c>
      <c r="B10" s="13">
        <v>1</v>
      </c>
      <c r="C10" s="76" t="s">
        <v>10</v>
      </c>
      <c r="D10" s="59"/>
      <c r="E10" s="36" t="s">
        <v>11</v>
      </c>
      <c r="F10" s="29"/>
      <c r="G10" s="27"/>
      <c r="H10" s="30"/>
      <c r="I10" s="27"/>
      <c r="J10" s="30"/>
      <c r="K10" s="23" t="s">
        <v>29</v>
      </c>
      <c r="L10" s="23" t="s">
        <v>18</v>
      </c>
      <c r="M10" s="23" t="s">
        <v>19</v>
      </c>
      <c r="N10" s="28"/>
      <c r="O10" s="28"/>
      <c r="P10" s="28"/>
      <c r="Q10" s="23" t="s">
        <v>20</v>
      </c>
      <c r="R10" s="23" t="s">
        <v>30</v>
      </c>
      <c r="S10" s="28"/>
      <c r="T10" s="14"/>
      <c r="V10" s="22"/>
      <c r="W10" s="22"/>
    </row>
    <row r="11" spans="1:23" s="18" customFormat="1" ht="114" customHeight="1">
      <c r="A11" s="58"/>
      <c r="B11" s="13">
        <v>2</v>
      </c>
      <c r="C11" s="76" t="s">
        <v>12</v>
      </c>
      <c r="D11" s="59"/>
      <c r="E11" s="25"/>
      <c r="F11" s="25"/>
      <c r="G11" s="26" t="s">
        <v>27</v>
      </c>
      <c r="H11" s="26" t="s">
        <v>28</v>
      </c>
      <c r="I11" s="26" t="s">
        <v>17</v>
      </c>
      <c r="J11" s="25"/>
      <c r="K11" s="24"/>
      <c r="L11" s="24"/>
      <c r="M11" s="24"/>
      <c r="N11" s="24"/>
      <c r="O11" s="23" t="s">
        <v>23</v>
      </c>
      <c r="P11" s="24"/>
      <c r="Q11" s="24"/>
      <c r="R11" s="24"/>
      <c r="S11" s="79"/>
      <c r="T11" s="78" t="s">
        <v>24</v>
      </c>
    </row>
    <row r="12" spans="1:23" ht="15.75" customHeight="1">
      <c r="A12" s="42" t="s">
        <v>4</v>
      </c>
      <c r="B12" s="92" t="s">
        <v>5</v>
      </c>
      <c r="C12" s="93"/>
      <c r="D12" s="93"/>
      <c r="E12" s="93"/>
      <c r="F12" s="93"/>
      <c r="G12" s="93"/>
      <c r="H12" s="95"/>
      <c r="J12" s="42" t="s">
        <v>4</v>
      </c>
      <c r="K12" s="92" t="s">
        <v>6</v>
      </c>
      <c r="L12" s="93"/>
      <c r="M12" s="93"/>
      <c r="N12" s="93"/>
      <c r="O12" s="93"/>
      <c r="P12" s="93"/>
      <c r="Q12" s="95"/>
    </row>
    <row r="13" spans="1:23" ht="15" customHeight="1">
      <c r="A13" s="13">
        <v>1</v>
      </c>
      <c r="B13" s="75" t="s">
        <v>21</v>
      </c>
      <c r="C13" s="84"/>
      <c r="D13" s="84"/>
      <c r="E13" s="84"/>
      <c r="F13" s="84"/>
      <c r="G13" s="84"/>
      <c r="H13" s="96"/>
      <c r="J13" s="13">
        <v>1</v>
      </c>
      <c r="K13" s="75" t="s">
        <v>31</v>
      </c>
      <c r="L13" s="84"/>
      <c r="M13" s="84"/>
      <c r="N13" s="84"/>
      <c r="O13" s="84"/>
      <c r="P13" s="84"/>
      <c r="Q13" s="96"/>
    </row>
    <row r="14" spans="1:23" ht="15" customHeight="1">
      <c r="A14" s="13">
        <v>2</v>
      </c>
      <c r="B14" s="43" t="s">
        <v>7</v>
      </c>
      <c r="C14" s="44"/>
      <c r="D14" s="44"/>
      <c r="E14" s="44"/>
      <c r="F14" s="44"/>
      <c r="G14" s="44"/>
      <c r="H14" s="45"/>
      <c r="J14" s="13">
        <v>2</v>
      </c>
      <c r="K14" s="43" t="s">
        <v>32</v>
      </c>
      <c r="L14" s="44"/>
      <c r="M14" s="44"/>
      <c r="N14" s="44"/>
      <c r="O14" s="44"/>
      <c r="P14" s="44"/>
      <c r="Q14" s="45"/>
    </row>
    <row r="15" spans="1:23" ht="35.25" customHeight="1">
      <c r="A15" s="13">
        <v>3</v>
      </c>
      <c r="B15" s="83" t="s">
        <v>8</v>
      </c>
      <c r="C15" s="89"/>
      <c r="D15" s="89"/>
      <c r="E15" s="89"/>
      <c r="F15" s="89"/>
      <c r="G15" s="89"/>
      <c r="H15" s="97"/>
      <c r="J15" s="13">
        <v>3</v>
      </c>
      <c r="K15" s="83" t="s">
        <v>33</v>
      </c>
      <c r="L15" s="89"/>
      <c r="M15" s="89"/>
      <c r="N15" s="89"/>
      <c r="O15" s="89"/>
      <c r="P15" s="89"/>
      <c r="Q15" s="97"/>
    </row>
    <row r="16" spans="1:23" ht="39.75" customHeight="1">
      <c r="A16" s="13">
        <v>4</v>
      </c>
      <c r="B16" s="75" t="s">
        <v>9</v>
      </c>
      <c r="C16" s="84"/>
      <c r="D16" s="84"/>
      <c r="E16" s="84"/>
      <c r="F16" s="84"/>
      <c r="G16" s="84"/>
      <c r="H16" s="96"/>
      <c r="J16" s="13">
        <v>4</v>
      </c>
      <c r="K16" s="75" t="s">
        <v>34</v>
      </c>
      <c r="L16" s="84"/>
      <c r="M16" s="84"/>
      <c r="N16" s="84"/>
      <c r="O16" s="84"/>
      <c r="P16" s="84"/>
      <c r="Q16" s="96"/>
    </row>
  </sheetData>
  <mergeCells count="22">
    <mergeCell ref="B12:H12"/>
    <mergeCell ref="B13:H13"/>
    <mergeCell ref="B14:H14"/>
    <mergeCell ref="B15:H15"/>
    <mergeCell ref="B16:H16"/>
    <mergeCell ref="K12:Q12"/>
    <mergeCell ref="K13:Q13"/>
    <mergeCell ref="K14:Q14"/>
    <mergeCell ref="K15:Q15"/>
    <mergeCell ref="K16:Q16"/>
    <mergeCell ref="A4:A9"/>
    <mergeCell ref="B4:C5"/>
    <mergeCell ref="V4:V9"/>
    <mergeCell ref="W4:W9"/>
    <mergeCell ref="B6:C7"/>
    <mergeCell ref="B8:C9"/>
    <mergeCell ref="B1:V1"/>
    <mergeCell ref="C2:E2"/>
    <mergeCell ref="A3:D3"/>
    <mergeCell ref="C10:D10"/>
    <mergeCell ref="C11:D11"/>
    <mergeCell ref="A10:A11"/>
  </mergeCells>
  <conditionalFormatting sqref="B10:T11">
    <cfRule type="expression" dxfId="1" priority="2">
      <formula>MOD(ROW($B10),2)=0</formula>
    </cfRule>
  </conditionalFormatting>
  <conditionalFormatting sqref="T10:T11">
    <cfRule type="notContainsBlanks" dxfId="0" priority="1">
      <formula>LEN(TRIM(T10))&gt;0</formula>
    </cfRule>
  </conditionalFormatting>
  <pageMargins left="0.31496062992125984" right="0.31496062992125984" top="0.35433070866141736" bottom="0.35433070866141736" header="0" footer="0"/>
  <pageSetup paperSize="9" scale="43" firstPageNumber="42949672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Целевое состояние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revision>2</cp:revision>
  <cp:lastPrinted>2023-03-21T08:22:08Z</cp:lastPrinted>
  <dcterms:created xsi:type="dcterms:W3CDTF">2020-03-13T09:33:55Z</dcterms:created>
  <dcterms:modified xsi:type="dcterms:W3CDTF">2023-03-21T08:23:34Z</dcterms:modified>
</cp:coreProperties>
</file>